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04513\Desktop\на размещение\"/>
    </mc:Choice>
  </mc:AlternateContent>
  <bookViews>
    <workbookView xWindow="0" yWindow="0" windowWidth="28800" windowHeight="12300" tabRatio="693"/>
  </bookViews>
  <sheets>
    <sheet name="0" sheetId="54" r:id="rId1"/>
    <sheet name="1" sheetId="83" r:id="rId2"/>
    <sheet name="2" sheetId="84" r:id="rId3"/>
    <sheet name="3" sheetId="85" r:id="rId4"/>
  </sheets>
  <calcPr calcId="162913"/>
</workbook>
</file>

<file path=xl/calcChain.xml><?xml version="1.0" encoding="utf-8"?>
<calcChain xmlns="http://schemas.openxmlformats.org/spreadsheetml/2006/main">
  <c r="A1" i="85" l="1"/>
  <c r="I12" i="54" l="1"/>
  <c r="F8" i="54" l="1"/>
  <c r="B3" i="84" l="1"/>
  <c r="F2" i="54" l="1"/>
  <c r="B3" i="85"/>
  <c r="B3" i="83"/>
  <c r="F18" i="54"/>
  <c r="B3" i="54"/>
  <c r="I24" i="54"/>
  <c r="I22" i="54"/>
  <c r="I20" i="54"/>
  <c r="I18" i="54"/>
  <c r="I16" i="54"/>
  <c r="I14" i="54"/>
  <c r="I10" i="54"/>
  <c r="I8" i="54"/>
  <c r="I6" i="54"/>
  <c r="I4" i="54"/>
  <c r="I2" i="54"/>
  <c r="M18" i="54"/>
  <c r="M19" i="54"/>
  <c r="M20" i="54"/>
  <c r="A33" i="85" l="1"/>
  <c r="A32" i="85"/>
  <c r="A33" i="84"/>
  <c r="A32" i="84"/>
  <c r="A33" i="83"/>
  <c r="A32" i="83"/>
  <c r="F14" i="54" l="1"/>
  <c r="D8" i="54"/>
  <c r="B30" i="85"/>
  <c r="B29" i="85"/>
  <c r="B28" i="85"/>
  <c r="B27" i="85"/>
  <c r="B26" i="85"/>
  <c r="B25" i="85"/>
  <c r="B24" i="85"/>
  <c r="B23" i="85"/>
  <c r="B22" i="85"/>
  <c r="B21" i="85"/>
  <c r="B20" i="85"/>
  <c r="B19" i="85"/>
  <c r="B18" i="85"/>
  <c r="B17" i="85"/>
  <c r="B16" i="85"/>
  <c r="B15" i="85"/>
  <c r="B14" i="85"/>
  <c r="B13" i="85"/>
  <c r="B12" i="85"/>
  <c r="B11" i="85"/>
  <c r="B10" i="85"/>
  <c r="B9" i="85"/>
  <c r="B8" i="85"/>
  <c r="B7" i="85"/>
  <c r="B6" i="85"/>
  <c r="B5" i="85"/>
  <c r="B4" i="85"/>
  <c r="A4" i="85"/>
  <c r="B30" i="84"/>
  <c r="B29" i="84"/>
  <c r="B28" i="84"/>
  <c r="B27" i="84"/>
  <c r="B26" i="84"/>
  <c r="B25" i="84"/>
  <c r="B24" i="84"/>
  <c r="B23" i="84"/>
  <c r="B22" i="84"/>
  <c r="B21" i="84"/>
  <c r="B20" i="84"/>
  <c r="B19" i="84"/>
  <c r="B18" i="84"/>
  <c r="B17" i="84"/>
  <c r="B16" i="84"/>
  <c r="B15" i="84"/>
  <c r="B14" i="84"/>
  <c r="B13" i="84"/>
  <c r="B12" i="84"/>
  <c r="B11" i="84"/>
  <c r="B10" i="84"/>
  <c r="B9" i="84"/>
  <c r="B8" i="84"/>
  <c r="B7" i="84"/>
  <c r="B6" i="84"/>
  <c r="B5" i="84"/>
  <c r="B4" i="84"/>
  <c r="A4" i="84"/>
  <c r="A1" i="84"/>
  <c r="A1" i="83" l="1"/>
  <c r="B30" i="83"/>
  <c r="B29" i="83" l="1"/>
  <c r="B28" i="83"/>
  <c r="B27" i="83"/>
  <c r="B26" i="83"/>
  <c r="B25" i="83"/>
  <c r="B24" i="83"/>
  <c r="B23" i="83"/>
  <c r="B22" i="83"/>
  <c r="B21" i="83"/>
  <c r="B20" i="83"/>
  <c r="B19" i="83"/>
  <c r="B18" i="83"/>
  <c r="B17" i="83"/>
  <c r="B16" i="83"/>
  <c r="B15" i="83"/>
  <c r="B14" i="83"/>
  <c r="B13" i="83"/>
  <c r="B12" i="83"/>
  <c r="B11" i="83"/>
  <c r="B10" i="83"/>
  <c r="B9" i="83"/>
  <c r="B8" i="83"/>
  <c r="A4" i="83"/>
  <c r="B7" i="83"/>
  <c r="B6" i="83"/>
  <c r="B5" i="83"/>
  <c r="B4" i="83"/>
  <c r="F22" i="54" l="1"/>
</calcChain>
</file>

<file path=xl/sharedStrings.xml><?xml version="1.0" encoding="utf-8"?>
<sst xmlns="http://schemas.openxmlformats.org/spreadsheetml/2006/main" count="613" uniqueCount="12">
  <si>
    <t>…</t>
  </si>
  <si>
    <t> 106,6</t>
  </si>
  <si>
    <t> 97,9</t>
  </si>
  <si>
    <t> 99,8</t>
  </si>
  <si>
    <t>103.8</t>
  </si>
  <si>
    <t>109,З</t>
  </si>
  <si>
    <t>100.7</t>
  </si>
  <si>
    <t> 116,9</t>
  </si>
  <si>
    <t> 117,5</t>
  </si>
  <si>
    <t> 123,4</t>
  </si>
  <si>
    <t>УКР</t>
  </si>
  <si>
    <t>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</si>
</sst>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6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_р_._-;\-* #,##0_р_._-;_-* &quot;-&quot;_р_._-;_-@_-"/>
    <numFmt numFmtId="168" formatCode="_-* #,##0.00_р_._-;\-* #,##0.00_р_._-;_-* &quot;-&quot;??_р_._-;_-@_-"/>
    <numFmt numFmtId="169" formatCode="_-* #,##0\ _г_р_н_._-;\-* #,##0\ _г_р_н_._-;_-* &quot;-&quot;\ _г_р_н_._-;_-@_-"/>
    <numFmt numFmtId="170" formatCode="_-* #,##0.00\ _г_р_н_._-;\-* #,##0.00\ _г_р_н_._-;_-* &quot;-&quot;??\ _г_р_н_._-;_-@_-"/>
    <numFmt numFmtId="171" formatCode="0.0"/>
    <numFmt numFmtId="172" formatCode="&quot;$&quot;#,##0_);[Red]\(&quot;$&quot;#,##0\)"/>
    <numFmt numFmtId="173" formatCode="_(* #,##0.00_);_(* \(#,##0.00\);_(* &quot;-&quot;??_);_(@_)"/>
    <numFmt numFmtId="174" formatCode="#,##0.0"/>
    <numFmt numFmtId="175" formatCode="#."/>
    <numFmt numFmtId="176" formatCode="&quot;Ј&quot;#,##0.00;[Red]\-&quot;Ј&quot;#,##0.00"/>
    <numFmt numFmtId="177" formatCode="General_)"/>
    <numFmt numFmtId="178" formatCode="#,##0.000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0.000_)"/>
    <numFmt numFmtId="185" formatCode="_(* #,##0_);_(* \(#,##0\);_(* &quot;-&quot;_);_(@_)"/>
    <numFmt numFmtId="186" formatCode="_-&quot;$&quot;* #,##0_-;\-&quot;$&quot;* #,##0_-;_-&quot;$&quot;* &quot;-&quot;_-;_-@_-"/>
    <numFmt numFmtId="187" formatCode="_([$€-2]* #,##0.00_);_([$€-2]* \(#,##0.00\);_([$€-2]* &quot;-&quot;??_)"/>
    <numFmt numFmtId="188" formatCode="_-* #,##0\ _F_t_-;\-* #,##0\ _F_t_-;_-* &quot;-&quot;\ _F_t_-;_-@_-"/>
    <numFmt numFmtId="189" formatCode="_-* #,##0.00\ _F_t_-;\-* #,##0.00\ _F_t_-;_-* &quot;-&quot;??\ _F_t_-;_-@_-"/>
    <numFmt numFmtId="190" formatCode="[&gt;0.05]#,##0.0;[&lt;-0.05]\-#,##0.0;\-\-&quot; &quot;;"/>
    <numFmt numFmtId="191" formatCode="[&gt;0.5]#,##0;[&lt;-0.5]\-#,##0;\-\-&quot; &quot;;"/>
    <numFmt numFmtId="192" formatCode="#,##0\ &quot;Kč&quot;;\-#,##0\ &quot;Kč&quot;"/>
    <numFmt numFmtId="193" formatCode="&quot;$&quot;#,##0_);\(&quot;$&quot;#,##0\)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[&gt;=0.05]#,##0.0;[&lt;=-0.05]\-#,##0.0;?0.0"/>
    <numFmt numFmtId="197" formatCode="_-* #,##0\ &quot;Ft&quot;_-;\-* #,##0\ &quot;Ft&quot;_-;_-* &quot;-&quot;\ &quot;Ft&quot;_-;_-@_-"/>
    <numFmt numFmtId="198" formatCode="_-* #,##0.00\ &quot;Ft&quot;_-;\-* #,##0.00\ &quot;Ft&quot;_-;_-* &quot;-&quot;??\ &quot;Ft&quot;_-;_-@_-"/>
    <numFmt numFmtId="199" formatCode="[Black]#,##0.0;[Black]\-#,##0.0;;"/>
    <numFmt numFmtId="200" formatCode="[Black][&gt;0.05]#,##0.0;[Black][&lt;-0.05]\-#,##0.0;;"/>
    <numFmt numFmtId="201" formatCode="[Black][&gt;0.5]#,##0;[Black][&lt;-0.5]\-#,##0;;"/>
    <numFmt numFmtId="202" formatCode="#,##0.0____"/>
    <numFmt numFmtId="203" formatCode="_-* #,##0\ _р_._-;\-* #,##0\ _р_._-;_-* &quot;-&quot;\ _р_._-;_-@_-"/>
    <numFmt numFmtId="204" formatCode="_-* #,##0.00\ &quot;р.&quot;_-;\-* #,##0.00\ &quot;р.&quot;_-;_-* &quot;-&quot;??\ &quot;р.&quot;_-;_-@_-"/>
    <numFmt numFmtId="205" formatCode="_-* #,##0.00\ _р_._-;\-* #,##0.00\ _р_._-;_-* &quot;-&quot;??\ _р_._-;_-@_-"/>
    <numFmt numFmtId="206" formatCode="#,##0.0_ ;[Red]\-#,##0.0\ "/>
    <numFmt numFmtId="207" formatCode="#,##0;[Red]\(#,##0\)"/>
    <numFmt numFmtId="208" formatCode="_-[$€-2]* #,##0.00_-;\-[$€-2]* #,##0.00_-;_-[$€-2]* &quot;-&quot;??_-"/>
    <numFmt numFmtId="209" formatCode="#,#00"/>
    <numFmt numFmtId="210" formatCode="###\ ##0.000"/>
    <numFmt numFmtId="211" formatCode="#,"/>
    <numFmt numFmtId="212" formatCode="0_)"/>
    <numFmt numFmtId="213" formatCode="&quot;Cr$&quot;#,##0_);[Red]\(&quot;Cr$&quot;#,##0\)"/>
    <numFmt numFmtId="214" formatCode="&quot;Cr$&quot;#,##0.00_);[Red]\(&quot;Cr$&quot;#,##0.00\)"/>
    <numFmt numFmtId="215" formatCode="\$#,"/>
    <numFmt numFmtId="216" formatCode="&quot;$&quot;#,#00"/>
    <numFmt numFmtId="217" formatCode="&quot;$&quot;#,"/>
    <numFmt numFmtId="218" formatCode="[$-418]d\-mmm\-yy;@"/>
    <numFmt numFmtId="219" formatCode="%#,#00"/>
    <numFmt numFmtId="220" formatCode="#.##000"/>
    <numFmt numFmtId="221" formatCode="dd\-mmm\-yy_)"/>
    <numFmt numFmtId="222" formatCode="#.##0,"/>
    <numFmt numFmtId="223" formatCode="#,##0.000000"/>
    <numFmt numFmtId="224" formatCode="General\ \ \ \ \ \ "/>
    <numFmt numFmtId="225" formatCode="0.0\ \ \ \ \ \ \ \ "/>
    <numFmt numFmtId="226" formatCode="mmmm\ yyyy"/>
    <numFmt numFmtId="227" formatCode="[$-409]d\-mmm\-yy;@"/>
    <numFmt numFmtId="228" formatCode="0.0;\(0.0\);\ ;\-"/>
    <numFmt numFmtId="229" formatCode="mm/yyyy"/>
  </numFmts>
  <fonts count="238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Tms Rmn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color indexed="55"/>
      <name val="Arial Cyr"/>
      <charset val="204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10"/>
      <name val="Arial Cyr"/>
      <charset val="204"/>
    </font>
    <font>
      <sz val="11"/>
      <color indexed="8"/>
      <name val="Calibri"/>
      <family val="2"/>
    </font>
    <font>
      <sz val="12"/>
      <color indexed="9"/>
      <name val="Times New Roman"/>
      <family val="1"/>
      <charset val="204"/>
    </font>
    <font>
      <sz val="10"/>
      <name val="Helv"/>
      <charset val="204"/>
    </font>
    <font>
      <sz val="2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20"/>
      <name val="Times New Roman"/>
      <family val="1"/>
      <charset val="204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i/>
      <sz val="12"/>
      <color indexed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u/>
      <sz val="10"/>
      <color rgb="FFFF0000"/>
      <name val="Arial"/>
      <family val="2"/>
      <charset val="204"/>
    </font>
    <font>
      <b/>
      <i/>
      <u/>
      <sz val="11"/>
      <color rgb="FFFF0000"/>
      <name val="Times New Roman"/>
      <family val="1"/>
      <charset val="204"/>
    </font>
    <font>
      <b/>
      <i/>
      <u/>
      <sz val="11"/>
      <color rgb="FFFF0000"/>
      <name val="Arial"/>
      <family val="2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26"/>
      <color rgb="FF0070C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0"/>
      <color theme="0"/>
      <name val="Arial Cyr"/>
      <charset val="204"/>
    </font>
    <font>
      <sz val="14"/>
      <name val="Arial Cyr"/>
      <charset val="204"/>
    </font>
    <font>
      <sz val="14"/>
      <color indexed="10"/>
      <name val="Arial Cyr"/>
      <charset val="204"/>
    </font>
    <font>
      <i/>
      <sz val="14"/>
      <color indexed="10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indexed="1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name val="Arial Cyr"/>
      <charset val="204"/>
    </font>
    <font>
      <u/>
      <sz val="12"/>
      <name val="Times New Roman"/>
      <family val="1"/>
      <charset val="204"/>
    </font>
    <font>
      <sz val="12"/>
      <color indexed="55"/>
      <name val="Arial Cyr"/>
      <charset val="204"/>
    </font>
    <font>
      <i/>
      <sz val="12"/>
      <name val="Arial Cyr"/>
      <charset val="204"/>
    </font>
    <font>
      <b/>
      <i/>
      <u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indexed="55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Times New Roman Cyr"/>
      <charset val="204"/>
    </font>
    <font>
      <u/>
      <sz val="9.35"/>
      <color indexed="12"/>
      <name val="Times New Roman Cyr"/>
      <charset val="204"/>
    </font>
    <font>
      <sz val="12"/>
      <color theme="1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8E4B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/>
      <bottom/>
      <diagonal/>
    </border>
    <border>
      <left style="thick">
        <color rgb="FF005B2B"/>
      </left>
      <right style="thick">
        <color rgb="FF005B2B"/>
      </right>
      <top/>
      <bottom style="thick">
        <color rgb="FF005B2B"/>
      </bottom>
      <diagonal/>
    </border>
    <border>
      <left style="thick">
        <color rgb="FF005B2B"/>
      </left>
      <right/>
      <top/>
      <bottom/>
      <diagonal/>
    </border>
    <border>
      <left style="thin">
        <color theme="6" tint="-0.499984740745262"/>
      </left>
      <right style="thin">
        <color indexed="64"/>
      </right>
      <top/>
      <bottom/>
      <diagonal/>
    </border>
    <border>
      <left/>
      <right/>
      <top/>
      <bottom style="thick">
        <color rgb="FF005B2B"/>
      </bottom>
      <diagonal/>
    </border>
    <border>
      <left/>
      <right style="thick">
        <color rgb="FF005B2B"/>
      </right>
      <top/>
      <bottom/>
      <diagonal/>
    </border>
    <border>
      <left style="thick">
        <color rgb="FF005B2B"/>
      </left>
      <right style="thick">
        <color rgb="FF005B2B"/>
      </right>
      <top style="thick">
        <color rgb="FF005B2B"/>
      </top>
      <bottom style="thick">
        <color rgb="FF005B2B"/>
      </bottom>
      <diagonal/>
    </border>
    <border>
      <left/>
      <right style="thick">
        <color rgb="FF005B2B"/>
      </right>
      <top style="thick">
        <color rgb="FF005B2B"/>
      </top>
      <bottom/>
      <diagonal/>
    </border>
    <border>
      <left/>
      <right style="thick">
        <color rgb="FF005B2B"/>
      </right>
      <top/>
      <bottom style="thick">
        <color rgb="FF005B2B"/>
      </bottom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/>
      <top/>
      <bottom/>
      <diagonal/>
    </border>
    <border>
      <left style="thin">
        <color theme="6" tint="-0.499984740745262"/>
      </left>
      <right/>
      <top/>
      <bottom style="thin">
        <color indexed="64"/>
      </bottom>
      <diagonal/>
    </border>
  </borders>
  <cellStyleXfs count="1856">
    <xf numFmtId="0" fontId="0" fillId="0" borderId="0"/>
    <xf numFmtId="179" fontId="69" fillId="0" borderId="0" applyFont="0" applyFill="0" applyBorder="0" applyAlignment="0" applyProtection="0"/>
    <xf numFmtId="179" fontId="69" fillId="0" borderId="0" applyFont="0" applyFill="0" applyBorder="0" applyAlignment="0" applyProtection="0"/>
    <xf numFmtId="179" fontId="69" fillId="0" borderId="0" applyFont="0" applyFill="0" applyBorder="0" applyAlignment="0" applyProtection="0"/>
    <xf numFmtId="179" fontId="69" fillId="0" borderId="0" applyFont="0" applyFill="0" applyBorder="0" applyAlignment="0" applyProtection="0"/>
    <xf numFmtId="179" fontId="69" fillId="0" borderId="0" applyFont="0" applyFill="0" applyBorder="0" applyAlignment="0" applyProtection="0"/>
    <xf numFmtId="179" fontId="69" fillId="0" borderId="0" applyFont="0" applyFill="0" applyBorder="0" applyAlignment="0" applyProtection="0"/>
    <xf numFmtId="179" fontId="69" fillId="0" borderId="0" applyFont="0" applyFill="0" applyBorder="0" applyAlignment="0" applyProtection="0"/>
    <xf numFmtId="179" fontId="69" fillId="0" borderId="0" applyFont="0" applyFill="0" applyBorder="0" applyAlignment="0" applyProtection="0"/>
    <xf numFmtId="179" fontId="69" fillId="0" borderId="0" applyFont="0" applyFill="0" applyBorder="0" applyAlignment="0" applyProtection="0"/>
    <xf numFmtId="179" fontId="69" fillId="0" borderId="0" applyFont="0" applyFill="0" applyBorder="0" applyAlignment="0" applyProtection="0"/>
    <xf numFmtId="49" fontId="39" fillId="0" borderId="0">
      <alignment horizontal="centerContinuous" vertical="top" wrapText="1"/>
    </xf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0" fontId="51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51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51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51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51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51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10" borderId="0" applyNumberFormat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181" fontId="70" fillId="0" borderId="0" applyFont="0" applyFill="0" applyBorder="0" applyAlignment="0" applyProtection="0"/>
    <xf numFmtId="182" fontId="70" fillId="0" borderId="0" applyFont="0" applyFill="0" applyBorder="0" applyAlignment="0" applyProtection="0"/>
    <xf numFmtId="0" fontId="51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51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51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51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51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51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51" fillId="6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3" borderId="0" applyNumberFormat="0" applyBorder="0" applyAlignment="0" applyProtection="0"/>
    <xf numFmtId="0" fontId="51" fillId="6" borderId="0" applyNumberFormat="0" applyBorder="0" applyAlignment="0" applyProtection="0"/>
    <xf numFmtId="0" fontId="51" fillId="10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1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12" borderId="0" applyNumberFormat="0" applyBorder="0" applyAlignment="0" applyProtection="0"/>
    <xf numFmtId="183" fontId="69" fillId="0" borderId="0" applyFont="0" applyFill="0" applyBorder="0" applyAlignment="0" applyProtection="0"/>
    <xf numFmtId="0" fontId="52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52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52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52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52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52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52" fillId="6" borderId="0" applyNumberFormat="0" applyBorder="0" applyAlignment="0" applyProtection="0"/>
    <xf numFmtId="0" fontId="52" fillId="18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6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4" borderId="0" applyNumberFormat="0" applyBorder="0" applyAlignment="0" applyProtection="0"/>
    <xf numFmtId="0" fontId="52" fillId="9" borderId="0" applyNumberFormat="0" applyBorder="0" applyAlignment="0" applyProtection="0"/>
    <xf numFmtId="0" fontId="52" fillId="11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52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52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52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52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52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72" fillId="0" borderId="1">
      <protection hidden="1"/>
    </xf>
    <xf numFmtId="0" fontId="73" fillId="22" borderId="1" applyNumberFormat="0" applyFont="0" applyBorder="0" applyAlignment="0" applyProtection="0">
      <protection hidden="1"/>
    </xf>
    <xf numFmtId="0" fontId="74" fillId="0" borderId="1">
      <protection hidden="1"/>
    </xf>
    <xf numFmtId="0" fontId="63" fillId="3" borderId="0" applyNumberFormat="0" applyBorder="0" applyAlignment="0" applyProtection="0"/>
    <xf numFmtId="0" fontId="75" fillId="3" borderId="0" applyNumberFormat="0" applyBorder="0" applyAlignment="0" applyProtection="0"/>
    <xf numFmtId="0" fontId="75" fillId="3" borderId="0" applyNumberFormat="0" applyBorder="0" applyAlignment="0" applyProtection="0"/>
    <xf numFmtId="0" fontId="75" fillId="3" borderId="0" applyNumberFormat="0" applyBorder="0" applyAlignment="0" applyProtection="0"/>
    <xf numFmtId="0" fontId="75" fillId="3" borderId="0" applyNumberFormat="0" applyBorder="0" applyAlignment="0" applyProtection="0"/>
    <xf numFmtId="0" fontId="75" fillId="3" borderId="0" applyNumberFormat="0" applyBorder="0" applyAlignment="0" applyProtection="0"/>
    <xf numFmtId="0" fontId="75" fillId="3" borderId="0" applyNumberFormat="0" applyBorder="0" applyAlignment="0" applyProtection="0"/>
    <xf numFmtId="0" fontId="75" fillId="3" borderId="0" applyNumberFormat="0" applyBorder="0" applyAlignment="0" applyProtection="0"/>
    <xf numFmtId="0" fontId="75" fillId="3" borderId="0" applyNumberFormat="0" applyBorder="0" applyAlignment="0" applyProtection="0"/>
    <xf numFmtId="0" fontId="75" fillId="3" borderId="0" applyNumberFormat="0" applyBorder="0" applyAlignment="0" applyProtection="0"/>
    <xf numFmtId="0" fontId="55" fillId="22" borderId="2" applyNumberFormat="0" applyAlignment="0" applyProtection="0"/>
    <xf numFmtId="0" fontId="76" fillId="22" borderId="2" applyNumberFormat="0" applyAlignment="0" applyProtection="0"/>
    <xf numFmtId="0" fontId="76" fillId="22" borderId="2" applyNumberFormat="0" applyAlignment="0" applyProtection="0"/>
    <xf numFmtId="0" fontId="76" fillId="22" borderId="2" applyNumberFormat="0" applyAlignment="0" applyProtection="0"/>
    <xf numFmtId="0" fontId="76" fillId="22" borderId="2" applyNumberFormat="0" applyAlignment="0" applyProtection="0"/>
    <xf numFmtId="0" fontId="76" fillId="22" borderId="2" applyNumberFormat="0" applyAlignment="0" applyProtection="0"/>
    <xf numFmtId="0" fontId="76" fillId="22" borderId="2" applyNumberFormat="0" applyAlignment="0" applyProtection="0"/>
    <xf numFmtId="0" fontId="76" fillId="22" borderId="2" applyNumberFormat="0" applyAlignment="0" applyProtection="0"/>
    <xf numFmtId="0" fontId="76" fillId="22" borderId="2" applyNumberFormat="0" applyAlignment="0" applyProtection="0"/>
    <xf numFmtId="0" fontId="76" fillId="22" borderId="2" applyNumberFormat="0" applyAlignment="0" applyProtection="0"/>
    <xf numFmtId="0" fontId="77" fillId="0" borderId="3" applyNumberFormat="0" applyFont="0" applyFill="0" applyAlignment="0" applyProtection="0"/>
    <xf numFmtId="0" fontId="60" fillId="23" borderId="4" applyNumberFormat="0" applyAlignment="0" applyProtection="0"/>
    <xf numFmtId="0" fontId="78" fillId="23" borderId="4" applyNumberFormat="0" applyAlignment="0" applyProtection="0"/>
    <xf numFmtId="0" fontId="78" fillId="23" borderId="4" applyNumberFormat="0" applyAlignment="0" applyProtection="0"/>
    <xf numFmtId="0" fontId="78" fillId="23" borderId="4" applyNumberFormat="0" applyAlignment="0" applyProtection="0"/>
    <xf numFmtId="0" fontId="78" fillId="23" borderId="4" applyNumberFormat="0" applyAlignment="0" applyProtection="0"/>
    <xf numFmtId="0" fontId="78" fillId="23" borderId="4" applyNumberFormat="0" applyAlignment="0" applyProtection="0"/>
    <xf numFmtId="0" fontId="78" fillId="23" borderId="4" applyNumberFormat="0" applyAlignment="0" applyProtection="0"/>
    <xf numFmtId="0" fontId="78" fillId="23" borderId="4" applyNumberFormat="0" applyAlignment="0" applyProtection="0"/>
    <xf numFmtId="0" fontId="78" fillId="23" borderId="4" applyNumberFormat="0" applyAlignment="0" applyProtection="0"/>
    <xf numFmtId="0" fontId="78" fillId="23" borderId="4" applyNumberFormat="0" applyAlignment="0" applyProtection="0"/>
    <xf numFmtId="1" fontId="79" fillId="24" borderId="5">
      <alignment horizontal="right" vertical="center"/>
    </xf>
    <xf numFmtId="0" fontId="80" fillId="24" borderId="5">
      <alignment horizontal="right" vertical="center"/>
    </xf>
    <xf numFmtId="0" fontId="70" fillId="24" borderId="6"/>
    <xf numFmtId="0" fontId="79" fillId="25" borderId="5">
      <alignment horizontal="center" vertical="center"/>
    </xf>
    <xf numFmtId="1" fontId="79" fillId="24" borderId="5">
      <alignment horizontal="right" vertical="center"/>
    </xf>
    <xf numFmtId="0" fontId="70" fillId="24" borderId="0"/>
    <xf numFmtId="0" fontId="70" fillId="24" borderId="0"/>
    <xf numFmtId="0" fontId="81" fillId="24" borderId="5">
      <alignment horizontal="left" vertical="center"/>
    </xf>
    <xf numFmtId="0" fontId="81" fillId="24" borderId="7">
      <alignment vertical="center"/>
    </xf>
    <xf numFmtId="0" fontId="82" fillId="24" borderId="8">
      <alignment vertical="center"/>
    </xf>
    <xf numFmtId="0" fontId="81" fillId="24" borderId="5"/>
    <xf numFmtId="0" fontId="80" fillId="24" borderId="5">
      <alignment horizontal="right" vertical="center"/>
    </xf>
    <xf numFmtId="0" fontId="83" fillId="26" borderId="5">
      <alignment horizontal="left" vertical="center"/>
    </xf>
    <xf numFmtId="0" fontId="83" fillId="26" borderId="5">
      <alignment horizontal="left" vertical="center"/>
    </xf>
    <xf numFmtId="0" fontId="27" fillId="24" borderId="5">
      <alignment horizontal="left" vertical="center"/>
    </xf>
    <xf numFmtId="0" fontId="84" fillId="24" borderId="6"/>
    <xf numFmtId="0" fontId="79" fillId="25" borderId="5">
      <alignment horizontal="left" vertical="center"/>
    </xf>
    <xf numFmtId="184" fontId="85" fillId="0" borderId="0"/>
    <xf numFmtId="184" fontId="85" fillId="0" borderId="0"/>
    <xf numFmtId="184" fontId="85" fillId="0" borderId="0"/>
    <xf numFmtId="184" fontId="85" fillId="0" borderId="0"/>
    <xf numFmtId="184" fontId="85" fillId="0" borderId="0"/>
    <xf numFmtId="184" fontId="85" fillId="0" borderId="0"/>
    <xf numFmtId="184" fontId="85" fillId="0" borderId="0"/>
    <xf numFmtId="184" fontId="85" fillId="0" borderId="0"/>
    <xf numFmtId="38" fontId="21" fillId="0" borderId="0" applyFont="0" applyFill="0" applyBorder="0" applyAlignment="0" applyProtection="0"/>
    <xf numFmtId="185" fontId="86" fillId="0" borderId="0" applyFont="0" applyFill="0" applyBorder="0" applyAlignment="0" applyProtection="0"/>
    <xf numFmtId="169" fontId="27" fillId="0" borderId="0" applyFont="0" applyFill="0" applyBorder="0" applyAlignment="0" applyProtection="0"/>
    <xf numFmtId="203" fontId="131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8" fontId="86" fillId="0" borderId="0" applyFont="0" applyFill="0" applyBorder="0" applyAlignment="0" applyProtection="0"/>
    <xf numFmtId="178" fontId="87" fillId="0" borderId="0">
      <alignment horizontal="right" vertical="top"/>
    </xf>
    <xf numFmtId="205" fontId="131" fillId="0" borderId="0" applyFont="0" applyFill="0" applyBorder="0" applyAlignment="0" applyProtection="0"/>
    <xf numFmtId="3" fontId="88" fillId="0" borderId="0" applyFont="0" applyFill="0" applyBorder="0" applyAlignment="0" applyProtection="0"/>
    <xf numFmtId="0" fontId="89" fillId="0" borderId="0"/>
    <xf numFmtId="3" fontId="70" fillId="0" borderId="0" applyFill="0" applyBorder="0" applyAlignment="0" applyProtection="0"/>
    <xf numFmtId="0" fontId="90" fillId="0" borderId="0"/>
    <xf numFmtId="0" fontId="90" fillId="0" borderId="0"/>
    <xf numFmtId="172" fontId="21" fillId="0" borderId="0" applyFont="0" applyFill="0" applyBorder="0" applyAlignment="0" applyProtection="0"/>
    <xf numFmtId="204" fontId="131" fillId="0" borderId="0" applyFont="0" applyFill="0" applyBorder="0" applyAlignment="0" applyProtection="0"/>
    <xf numFmtId="186" fontId="88" fillId="0" borderId="0" applyFont="0" applyFill="0" applyBorder="0" applyAlignment="0" applyProtection="0"/>
    <xf numFmtId="175" fontId="22" fillId="0" borderId="0">
      <protection locked="0"/>
    </xf>
    <xf numFmtId="0" fontId="77" fillId="0" borderId="0" applyFont="0" applyFill="0" applyBorder="0" applyAlignment="0" applyProtection="0"/>
    <xf numFmtId="187" fontId="91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188" fontId="93" fillId="0" borderId="0" applyFont="0" applyFill="0" applyBorder="0" applyAlignment="0" applyProtection="0"/>
    <xf numFmtId="189" fontId="93" fillId="0" borderId="0" applyFont="0" applyFill="0" applyBorder="0" applyAlignment="0" applyProtection="0"/>
    <xf numFmtId="0" fontId="94" fillId="0" borderId="0">
      <protection locked="0"/>
    </xf>
    <xf numFmtId="0" fontId="94" fillId="0" borderId="0">
      <protection locked="0"/>
    </xf>
    <xf numFmtId="0" fontId="95" fillId="0" borderId="0">
      <protection locked="0"/>
    </xf>
    <xf numFmtId="0" fontId="94" fillId="0" borderId="0">
      <protection locked="0"/>
    </xf>
    <xf numFmtId="0" fontId="96" fillId="0" borderId="0"/>
    <xf numFmtId="0" fontId="94" fillId="0" borderId="0">
      <protection locked="0"/>
    </xf>
    <xf numFmtId="0" fontId="97" fillId="0" borderId="0"/>
    <xf numFmtId="0" fontId="94" fillId="0" borderId="0">
      <protection locked="0"/>
    </xf>
    <xf numFmtId="0" fontId="97" fillId="0" borderId="0"/>
    <xf numFmtId="0" fontId="95" fillId="0" borderId="0">
      <protection locked="0"/>
    </xf>
    <xf numFmtId="0" fontId="97" fillId="0" borderId="0"/>
    <xf numFmtId="3" fontId="77" fillId="0" borderId="0" applyFont="0" applyFill="0" applyBorder="0" applyAlignment="0" applyProtection="0"/>
    <xf numFmtId="3" fontId="77" fillId="0" borderId="0" applyFont="0" applyFill="0" applyBorder="0" applyAlignment="0" applyProtection="0"/>
    <xf numFmtId="175" fontId="22" fillId="0" borderId="0">
      <protection locked="0"/>
    </xf>
    <xf numFmtId="0" fontId="97" fillId="0" borderId="0"/>
    <xf numFmtId="0" fontId="98" fillId="0" borderId="0"/>
    <xf numFmtId="0" fontId="97" fillId="0" borderId="0"/>
    <xf numFmtId="0" fontId="89" fillId="0" borderId="0"/>
    <xf numFmtId="0" fontId="67" fillId="4" borderId="0" applyNumberFormat="0" applyBorder="0" applyAlignment="0" applyProtection="0"/>
    <xf numFmtId="0" fontId="99" fillId="4" borderId="0" applyNumberFormat="0" applyBorder="0" applyAlignment="0" applyProtection="0"/>
    <xf numFmtId="0" fontId="99" fillId="4" borderId="0" applyNumberFormat="0" applyBorder="0" applyAlignment="0" applyProtection="0"/>
    <xf numFmtId="0" fontId="99" fillId="4" borderId="0" applyNumberFormat="0" applyBorder="0" applyAlignment="0" applyProtection="0"/>
    <xf numFmtId="0" fontId="99" fillId="4" borderId="0" applyNumberFormat="0" applyBorder="0" applyAlignment="0" applyProtection="0"/>
    <xf numFmtId="0" fontId="99" fillId="4" borderId="0" applyNumberFormat="0" applyBorder="0" applyAlignment="0" applyProtection="0"/>
    <xf numFmtId="0" fontId="99" fillId="4" borderId="0" applyNumberFormat="0" applyBorder="0" applyAlignment="0" applyProtection="0"/>
    <xf numFmtId="0" fontId="99" fillId="4" borderId="0" applyNumberFormat="0" applyBorder="0" applyAlignment="0" applyProtection="0"/>
    <xf numFmtId="0" fontId="99" fillId="4" borderId="0" applyNumberFormat="0" applyBorder="0" applyAlignment="0" applyProtection="0"/>
    <xf numFmtId="0" fontId="99" fillId="4" borderId="0" applyNumberFormat="0" applyBorder="0" applyAlignment="0" applyProtection="0"/>
    <xf numFmtId="38" fontId="100" fillId="25" borderId="0" applyNumberFormat="0" applyBorder="0" applyAlignment="0" applyProtection="0"/>
    <xf numFmtId="0" fontId="56" fillId="0" borderId="9" applyNumberFormat="0" applyFill="0" applyAlignment="0" applyProtection="0"/>
    <xf numFmtId="0" fontId="101" fillId="0" borderId="9" applyNumberFormat="0" applyFill="0" applyAlignment="0" applyProtection="0"/>
    <xf numFmtId="0" fontId="101" fillId="0" borderId="9" applyNumberFormat="0" applyFill="0" applyAlignment="0" applyProtection="0"/>
    <xf numFmtId="0" fontId="101" fillId="0" borderId="9" applyNumberFormat="0" applyFill="0" applyAlignment="0" applyProtection="0"/>
    <xf numFmtId="0" fontId="101" fillId="0" borderId="9" applyNumberFormat="0" applyFill="0" applyAlignment="0" applyProtection="0"/>
    <xf numFmtId="0" fontId="101" fillId="0" borderId="9" applyNumberFormat="0" applyFill="0" applyAlignment="0" applyProtection="0"/>
    <xf numFmtId="0" fontId="101" fillId="0" borderId="9" applyNumberFormat="0" applyFill="0" applyAlignment="0" applyProtection="0"/>
    <xf numFmtId="0" fontId="101" fillId="0" borderId="9" applyNumberFormat="0" applyFill="0" applyAlignment="0" applyProtection="0"/>
    <xf numFmtId="0" fontId="101" fillId="0" borderId="9" applyNumberFormat="0" applyFill="0" applyAlignment="0" applyProtection="0"/>
    <xf numFmtId="0" fontId="101" fillId="0" borderId="9" applyNumberFormat="0" applyFill="0" applyAlignment="0" applyProtection="0"/>
    <xf numFmtId="0" fontId="57" fillId="0" borderId="10" applyNumberFormat="0" applyFill="0" applyAlignment="0" applyProtection="0"/>
    <xf numFmtId="0" fontId="102" fillId="0" borderId="10" applyNumberFormat="0" applyFill="0" applyAlignment="0" applyProtection="0"/>
    <xf numFmtId="0" fontId="102" fillId="0" borderId="10" applyNumberFormat="0" applyFill="0" applyAlignment="0" applyProtection="0"/>
    <xf numFmtId="0" fontId="102" fillId="0" borderId="10" applyNumberFormat="0" applyFill="0" applyAlignment="0" applyProtection="0"/>
    <xf numFmtId="0" fontId="102" fillId="0" borderId="10" applyNumberFormat="0" applyFill="0" applyAlignment="0" applyProtection="0"/>
    <xf numFmtId="0" fontId="102" fillId="0" borderId="10" applyNumberFormat="0" applyFill="0" applyAlignment="0" applyProtection="0"/>
    <xf numFmtId="0" fontId="102" fillId="0" borderId="10" applyNumberFormat="0" applyFill="0" applyAlignment="0" applyProtection="0"/>
    <xf numFmtId="0" fontId="102" fillId="0" borderId="10" applyNumberFormat="0" applyFill="0" applyAlignment="0" applyProtection="0"/>
    <xf numFmtId="0" fontId="102" fillId="0" borderId="10" applyNumberFormat="0" applyFill="0" applyAlignment="0" applyProtection="0"/>
    <xf numFmtId="0" fontId="102" fillId="0" borderId="10" applyNumberFormat="0" applyFill="0" applyAlignment="0" applyProtection="0"/>
    <xf numFmtId="0" fontId="58" fillId="0" borderId="11" applyNumberFormat="0" applyFill="0" applyAlignment="0" applyProtection="0"/>
    <xf numFmtId="0" fontId="103" fillId="0" borderId="11" applyNumberFormat="0" applyFill="0" applyAlignment="0" applyProtection="0"/>
    <xf numFmtId="0" fontId="103" fillId="0" borderId="11" applyNumberFormat="0" applyFill="0" applyAlignment="0" applyProtection="0"/>
    <xf numFmtId="0" fontId="103" fillId="0" borderId="11" applyNumberFormat="0" applyFill="0" applyAlignment="0" applyProtection="0"/>
    <xf numFmtId="0" fontId="103" fillId="0" borderId="11" applyNumberFormat="0" applyFill="0" applyAlignment="0" applyProtection="0"/>
    <xf numFmtId="0" fontId="103" fillId="0" borderId="11" applyNumberFormat="0" applyFill="0" applyAlignment="0" applyProtection="0"/>
    <xf numFmtId="0" fontId="103" fillId="0" borderId="11" applyNumberFormat="0" applyFill="0" applyAlignment="0" applyProtection="0"/>
    <xf numFmtId="0" fontId="103" fillId="0" borderId="11" applyNumberFormat="0" applyFill="0" applyAlignment="0" applyProtection="0"/>
    <xf numFmtId="0" fontId="103" fillId="0" borderId="11" applyNumberFormat="0" applyFill="0" applyAlignment="0" applyProtection="0"/>
    <xf numFmtId="0" fontId="103" fillId="0" borderId="11" applyNumberFormat="0" applyFill="0" applyAlignment="0" applyProtection="0"/>
    <xf numFmtId="0" fontId="58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175" fontId="23" fillId="0" borderId="0">
      <protection locked="0"/>
    </xf>
    <xf numFmtId="175" fontId="23" fillId="0" borderId="0"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/>
    <xf numFmtId="0" fontId="24" fillId="0" borderId="0"/>
    <xf numFmtId="0" fontId="27" fillId="0" borderId="0"/>
    <xf numFmtId="190" fontId="70" fillId="0" borderId="0" applyFont="0" applyFill="0" applyBorder="0" applyAlignment="0" applyProtection="0"/>
    <xf numFmtId="191" fontId="70" fillId="0" borderId="0" applyFont="0" applyFill="0" applyBorder="0" applyAlignment="0" applyProtection="0"/>
    <xf numFmtId="0" fontId="53" fillId="7" borderId="2" applyNumberFormat="0" applyAlignment="0" applyProtection="0"/>
    <xf numFmtId="10" fontId="100" fillId="24" borderId="5" applyNumberFormat="0" applyBorder="0" applyAlignment="0" applyProtection="0"/>
    <xf numFmtId="0" fontId="107" fillId="7" borderId="2" applyNumberFormat="0" applyAlignment="0" applyProtection="0"/>
    <xf numFmtId="0" fontId="107" fillId="7" borderId="2" applyNumberFormat="0" applyAlignment="0" applyProtection="0"/>
    <xf numFmtId="0" fontId="107" fillId="7" borderId="2" applyNumberFormat="0" applyAlignment="0" applyProtection="0"/>
    <xf numFmtId="0" fontId="107" fillId="7" borderId="2" applyNumberFormat="0" applyAlignment="0" applyProtection="0"/>
    <xf numFmtId="0" fontId="107" fillId="7" borderId="2" applyNumberFormat="0" applyAlignment="0" applyProtection="0"/>
    <xf numFmtId="0" fontId="107" fillId="7" borderId="2" applyNumberFormat="0" applyAlignment="0" applyProtection="0"/>
    <xf numFmtId="0" fontId="107" fillId="7" borderId="2" applyNumberFormat="0" applyAlignment="0" applyProtection="0"/>
    <xf numFmtId="0" fontId="107" fillId="7" borderId="2" applyNumberFormat="0" applyAlignment="0" applyProtection="0"/>
    <xf numFmtId="0" fontId="107" fillId="7" borderId="2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74" fontId="108" fillId="0" borderId="0"/>
    <xf numFmtId="0" fontId="97" fillId="0" borderId="12"/>
    <xf numFmtId="0" fontId="65" fillId="0" borderId="13" applyNumberFormat="0" applyFill="0" applyAlignment="0" applyProtection="0"/>
    <xf numFmtId="0" fontId="109" fillId="0" borderId="13" applyNumberFormat="0" applyFill="0" applyAlignment="0" applyProtection="0"/>
    <xf numFmtId="0" fontId="109" fillId="0" borderId="13" applyNumberFormat="0" applyFill="0" applyAlignment="0" applyProtection="0"/>
    <xf numFmtId="0" fontId="109" fillId="0" borderId="13" applyNumberFormat="0" applyFill="0" applyAlignment="0" applyProtection="0"/>
    <xf numFmtId="0" fontId="109" fillId="0" borderId="13" applyNumberFormat="0" applyFill="0" applyAlignment="0" applyProtection="0"/>
    <xf numFmtId="0" fontId="109" fillId="0" borderId="13" applyNumberFormat="0" applyFill="0" applyAlignment="0" applyProtection="0"/>
    <xf numFmtId="0" fontId="109" fillId="0" borderId="13" applyNumberFormat="0" applyFill="0" applyAlignment="0" applyProtection="0"/>
    <xf numFmtId="0" fontId="109" fillId="0" borderId="13" applyNumberFormat="0" applyFill="0" applyAlignment="0" applyProtection="0"/>
    <xf numFmtId="0" fontId="109" fillId="0" borderId="13" applyNumberFormat="0" applyFill="0" applyAlignment="0" applyProtection="0"/>
    <xf numFmtId="0" fontId="109" fillId="0" borderId="13" applyNumberFormat="0" applyFill="0" applyAlignment="0" applyProtection="0"/>
    <xf numFmtId="0" fontId="110" fillId="0" borderId="1">
      <alignment horizontal="left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192" fontId="77" fillId="0" borderId="0" applyFont="0" applyFill="0" applyBorder="0" applyAlignment="0" applyProtection="0"/>
    <xf numFmtId="185" fontId="86" fillId="0" borderId="0" applyFont="0" applyFill="0" applyBorder="0" applyAlignment="0" applyProtection="0"/>
    <xf numFmtId="173" fontId="86" fillId="0" borderId="0" applyFont="0" applyFill="0" applyBorder="0" applyAlignment="0" applyProtection="0"/>
    <xf numFmtId="193" fontId="77" fillId="0" borderId="0" applyFont="0" applyFill="0" applyBorder="0" applyAlignment="0" applyProtection="0"/>
    <xf numFmtId="194" fontId="86" fillId="0" borderId="0" applyFont="0" applyFill="0" applyBorder="0" applyAlignment="0" applyProtection="0"/>
    <xf numFmtId="195" fontId="86" fillId="0" borderId="0" applyFont="0" applyFill="0" applyBorder="0" applyAlignment="0" applyProtection="0"/>
    <xf numFmtId="0" fontId="112" fillId="0" borderId="0"/>
    <xf numFmtId="0" fontId="62" fillId="13" borderId="0" applyNumberFormat="0" applyBorder="0" applyAlignment="0" applyProtection="0"/>
    <xf numFmtId="0" fontId="113" fillId="13" borderId="0" applyNumberFormat="0" applyBorder="0" applyAlignment="0" applyProtection="0"/>
    <xf numFmtId="0" fontId="113" fillId="13" borderId="0" applyNumberFormat="0" applyBorder="0" applyAlignment="0" applyProtection="0"/>
    <xf numFmtId="0" fontId="113" fillId="13" borderId="0" applyNumberFormat="0" applyBorder="0" applyAlignment="0" applyProtection="0"/>
    <xf numFmtId="0" fontId="113" fillId="13" borderId="0" applyNumberFormat="0" applyBorder="0" applyAlignment="0" applyProtection="0"/>
    <xf numFmtId="0" fontId="113" fillId="13" borderId="0" applyNumberFormat="0" applyBorder="0" applyAlignment="0" applyProtection="0"/>
    <xf numFmtId="0" fontId="113" fillId="13" borderId="0" applyNumberFormat="0" applyBorder="0" applyAlignment="0" applyProtection="0"/>
    <xf numFmtId="0" fontId="113" fillId="13" borderId="0" applyNumberFormat="0" applyBorder="0" applyAlignment="0" applyProtection="0"/>
    <xf numFmtId="0" fontId="113" fillId="13" borderId="0" applyNumberFormat="0" applyBorder="0" applyAlignment="0" applyProtection="0"/>
    <xf numFmtId="0" fontId="113" fillId="13" borderId="0" applyNumberFormat="0" applyBorder="0" applyAlignment="0" applyProtection="0"/>
    <xf numFmtId="0" fontId="40" fillId="0" borderId="0" applyNumberFormat="0" applyFill="0" applyBorder="0" applyAlignment="0" applyProtection="0"/>
    <xf numFmtId="0" fontId="114" fillId="0" borderId="0"/>
    <xf numFmtId="0" fontId="35" fillId="0" borderId="0"/>
    <xf numFmtId="0" fontId="35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70" fillId="0" borderId="0"/>
    <xf numFmtId="0" fontId="70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7" fillId="0" borderId="0"/>
    <xf numFmtId="0" fontId="70" fillId="0" borderId="0"/>
    <xf numFmtId="0" fontId="69" fillId="0" borderId="0"/>
    <xf numFmtId="0" fontId="3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8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8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70" fillId="0" borderId="0"/>
    <xf numFmtId="196" fontId="86" fillId="0" borderId="0" applyFill="0" applyBorder="0" applyAlignment="0" applyProtection="0">
      <alignment horizontal="right"/>
    </xf>
    <xf numFmtId="0" fontId="93" fillId="0" borderId="0"/>
    <xf numFmtId="177" fontId="47" fillId="0" borderId="0"/>
    <xf numFmtId="177" fontId="35" fillId="0" borderId="0"/>
    <xf numFmtId="0" fontId="115" fillId="0" borderId="0"/>
    <xf numFmtId="0" fontId="27" fillId="10" borderId="14" applyNumberFormat="0" applyFont="0" applyAlignment="0" applyProtection="0"/>
    <xf numFmtId="0" fontId="35" fillId="10" borderId="14" applyNumberFormat="0" applyFont="0" applyAlignment="0" applyProtection="0"/>
    <xf numFmtId="0" fontId="45" fillId="10" borderId="14" applyNumberFormat="0" applyFont="0" applyAlignment="0" applyProtection="0"/>
    <xf numFmtId="0" fontId="35" fillId="10" borderId="14" applyNumberFormat="0" applyFont="0" applyAlignment="0" applyProtection="0"/>
    <xf numFmtId="0" fontId="35" fillId="10" borderId="14" applyNumberFormat="0" applyFont="0" applyAlignment="0" applyProtection="0"/>
    <xf numFmtId="0" fontId="35" fillId="10" borderId="14" applyNumberFormat="0" applyFont="0" applyAlignment="0" applyProtection="0"/>
    <xf numFmtId="0" fontId="35" fillId="10" borderId="14" applyNumberFormat="0" applyFont="0" applyAlignment="0" applyProtection="0"/>
    <xf numFmtId="0" fontId="35" fillId="10" borderId="14" applyNumberFormat="0" applyFont="0" applyAlignment="0" applyProtection="0"/>
    <xf numFmtId="0" fontId="35" fillId="10" borderId="14" applyNumberFormat="0" applyFont="0" applyAlignment="0" applyProtection="0"/>
    <xf numFmtId="0" fontId="35" fillId="10" borderId="14" applyNumberFormat="0" applyFont="0" applyAlignment="0" applyProtection="0"/>
    <xf numFmtId="0" fontId="35" fillId="10" borderId="14" applyNumberFormat="0" applyFont="0" applyAlignment="0" applyProtection="0"/>
    <xf numFmtId="49" fontId="116" fillId="0" borderId="0"/>
    <xf numFmtId="173" fontId="25" fillId="0" borderId="0" applyFont="0" applyFill="0" applyBorder="0" applyAlignment="0" applyProtection="0"/>
    <xf numFmtId="0" fontId="54" fillId="22" borderId="15" applyNumberFormat="0" applyAlignment="0" applyProtection="0"/>
    <xf numFmtId="0" fontId="117" fillId="22" borderId="15" applyNumberFormat="0" applyAlignment="0" applyProtection="0"/>
    <xf numFmtId="0" fontId="117" fillId="22" borderId="15" applyNumberFormat="0" applyAlignment="0" applyProtection="0"/>
    <xf numFmtId="0" fontId="117" fillId="22" borderId="15" applyNumberFormat="0" applyAlignment="0" applyProtection="0"/>
    <xf numFmtId="0" fontId="117" fillId="22" borderId="15" applyNumberFormat="0" applyAlignment="0" applyProtection="0"/>
    <xf numFmtId="0" fontId="117" fillId="22" borderId="15" applyNumberFormat="0" applyAlignment="0" applyProtection="0"/>
    <xf numFmtId="0" fontId="117" fillId="22" borderId="15" applyNumberFormat="0" applyAlignment="0" applyProtection="0"/>
    <xf numFmtId="0" fontId="117" fillId="22" borderId="15" applyNumberFormat="0" applyAlignment="0" applyProtection="0"/>
    <xf numFmtId="0" fontId="117" fillId="22" borderId="15" applyNumberFormat="0" applyAlignment="0" applyProtection="0"/>
    <xf numFmtId="0" fontId="117" fillId="22" borderId="15" applyNumberFormat="0" applyAlignment="0" applyProtection="0"/>
    <xf numFmtId="197" fontId="93" fillId="0" borderId="0" applyFont="0" applyFill="0" applyBorder="0" applyAlignment="0" applyProtection="0"/>
    <xf numFmtId="198" fontId="93" fillId="0" borderId="0" applyFont="0" applyFill="0" applyBorder="0" applyAlignment="0" applyProtection="0"/>
    <xf numFmtId="0" fontId="89" fillId="0" borderId="0"/>
    <xf numFmtId="10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99" fontId="70" fillId="0" borderId="0" applyFont="0" applyFill="0" applyBorder="0" applyAlignment="0" applyProtection="0"/>
    <xf numFmtId="200" fontId="69" fillId="0" borderId="0" applyFont="0" applyFill="0" applyBorder="0" applyAlignment="0" applyProtection="0"/>
    <xf numFmtId="201" fontId="69" fillId="0" borderId="0" applyFont="0" applyFill="0" applyBorder="0" applyAlignment="0" applyProtection="0"/>
    <xf numFmtId="2" fontId="77" fillId="0" borderId="0" applyFont="0" applyFill="0" applyBorder="0" applyAlignment="0" applyProtection="0"/>
    <xf numFmtId="202" fontId="86" fillId="0" borderId="0" applyFill="0" applyBorder="0" applyAlignment="0">
      <alignment horizontal="centerContinuous"/>
    </xf>
    <xf numFmtId="0" fontId="69" fillId="0" borderId="0"/>
    <xf numFmtId="0" fontId="118" fillId="0" borderId="1" applyNumberFormat="0" applyFill="0" applyBorder="0" applyAlignment="0" applyProtection="0">
      <protection hidden="1"/>
    </xf>
    <xf numFmtId="171" fontId="119" fillId="0" borderId="0"/>
    <xf numFmtId="0" fontId="120" fillId="0" borderId="0"/>
    <xf numFmtId="0" fontId="70" fillId="0" borderId="0" applyNumberFormat="0"/>
    <xf numFmtId="0" fontId="6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19" fillId="22" borderId="1"/>
    <xf numFmtId="175" fontId="22" fillId="0" borderId="16">
      <protection locked="0"/>
    </xf>
    <xf numFmtId="0" fontId="122" fillId="0" borderId="17" applyNumberFormat="0" applyFill="0" applyAlignment="0" applyProtection="0"/>
    <xf numFmtId="0" fontId="94" fillId="0" borderId="16">
      <protection locked="0"/>
    </xf>
    <xf numFmtId="0" fontId="112" fillId="0" borderId="0"/>
    <xf numFmtId="0" fontId="66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171" fontId="126" fillId="0" borderId="0">
      <alignment horizontal="right"/>
    </xf>
    <xf numFmtId="0" fontId="52" fillId="27" borderId="0" applyNumberFormat="0" applyBorder="0" applyAlignment="0" applyProtection="0"/>
    <xf numFmtId="0" fontId="52" fillId="18" borderId="0" applyNumberFormat="0" applyBorder="0" applyAlignment="0" applyProtection="0"/>
    <xf numFmtId="0" fontId="52" fillId="12" borderId="0" applyNumberFormat="0" applyBorder="0" applyAlignment="0" applyProtection="0"/>
    <xf numFmtId="0" fontId="52" fillId="28" borderId="0" applyNumberFormat="0" applyBorder="0" applyAlignment="0" applyProtection="0"/>
    <xf numFmtId="0" fontId="52" fillId="16" borderId="0" applyNumberFormat="0" applyBorder="0" applyAlignment="0" applyProtection="0"/>
    <xf numFmtId="0" fontId="52" fillId="20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8" borderId="0" applyNumberFormat="0" applyBorder="0" applyAlignment="0" applyProtection="0"/>
    <xf numFmtId="0" fontId="53" fillId="7" borderId="2" applyNumberFormat="0" applyAlignment="0" applyProtection="0"/>
    <xf numFmtId="0" fontId="53" fillId="13" borderId="2" applyNumberFormat="0" applyAlignment="0" applyProtection="0"/>
    <xf numFmtId="0" fontId="54" fillId="29" borderId="15" applyNumberFormat="0" applyAlignment="0" applyProtection="0"/>
    <xf numFmtId="0" fontId="132" fillId="29" borderId="2" applyNumberFormat="0" applyAlignment="0" applyProtection="0"/>
    <xf numFmtId="0" fontId="127" fillId="0" borderId="0" applyProtection="0"/>
    <xf numFmtId="176" fontId="41" fillId="0" borderId="0" applyFont="0" applyFill="0" applyBorder="0" applyAlignment="0" applyProtection="0"/>
    <xf numFmtId="0" fontId="67" fillId="4" borderId="0" applyNumberFormat="0" applyBorder="0" applyAlignment="0" applyProtection="0"/>
    <xf numFmtId="0" fontId="39" fillId="0" borderId="18">
      <alignment horizontal="centerContinuous" vertical="top" wrapText="1"/>
    </xf>
    <xf numFmtId="0" fontId="133" fillId="0" borderId="19" applyNumberFormat="0" applyFill="0" applyAlignment="0" applyProtection="0"/>
    <xf numFmtId="0" fontId="134" fillId="0" borderId="20" applyNumberFormat="0" applyFill="0" applyAlignment="0" applyProtection="0"/>
    <xf numFmtId="0" fontId="135" fillId="0" borderId="21" applyNumberFormat="0" applyFill="0" applyAlignment="0" applyProtection="0"/>
    <xf numFmtId="0" fontId="135" fillId="0" borderId="0" applyNumberFormat="0" applyFill="0" applyBorder="0" applyAlignment="0" applyProtection="0"/>
    <xf numFmtId="0" fontId="128" fillId="0" borderId="0" applyProtection="0"/>
    <xf numFmtId="0" fontId="129" fillId="0" borderId="0" applyProtection="0"/>
    <xf numFmtId="0" fontId="40" fillId="0" borderId="0">
      <alignment wrapText="1"/>
    </xf>
    <xf numFmtId="0" fontId="65" fillId="0" borderId="13" applyNumberFormat="0" applyFill="0" applyAlignment="0" applyProtection="0"/>
    <xf numFmtId="0" fontId="59" fillId="0" borderId="22" applyNumberFormat="0" applyFill="0" applyAlignment="0" applyProtection="0"/>
    <xf numFmtId="0" fontId="127" fillId="0" borderId="16" applyProtection="0"/>
    <xf numFmtId="0" fontId="60" fillId="23" borderId="4" applyNumberFormat="0" applyAlignment="0" applyProtection="0"/>
    <xf numFmtId="0" fontId="60" fillId="23" borderId="4" applyNumberFormat="0" applyAlignment="0" applyProtection="0"/>
    <xf numFmtId="0" fontId="61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7" fillId="13" borderId="0" applyNumberFormat="0" applyBorder="0" applyAlignment="0" applyProtection="0"/>
    <xf numFmtId="0" fontId="55" fillId="22" borderId="2" applyNumberFormat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33" fillId="0" borderId="0"/>
    <xf numFmtId="0" fontId="51" fillId="0" borderId="0"/>
    <xf numFmtId="0" fontId="40" fillId="0" borderId="0"/>
    <xf numFmtId="0" fontId="51" fillId="0" borderId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27" fillId="0" borderId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68" fillId="0" borderId="0"/>
    <xf numFmtId="0" fontId="33" fillId="0" borderId="0"/>
    <xf numFmtId="0" fontId="40" fillId="0" borderId="0"/>
    <xf numFmtId="0" fontId="27" fillId="0" borderId="0"/>
    <xf numFmtId="0" fontId="27" fillId="0" borderId="0"/>
    <xf numFmtId="0" fontId="51" fillId="0" borderId="0"/>
    <xf numFmtId="0" fontId="68" fillId="0" borderId="0"/>
    <xf numFmtId="0" fontId="68" fillId="0" borderId="0"/>
    <xf numFmtId="0" fontId="27" fillId="0" borderId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/>
    <xf numFmtId="0" fontId="27" fillId="0" borderId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51" fillId="0" borderId="0"/>
    <xf numFmtId="0" fontId="40" fillId="0" borderId="0"/>
    <xf numFmtId="0" fontId="51" fillId="0" borderId="0"/>
    <xf numFmtId="0" fontId="51" fillId="0" borderId="0"/>
    <xf numFmtId="0" fontId="51" fillId="0" borderId="0"/>
    <xf numFmtId="0" fontId="27" fillId="0" borderId="0"/>
    <xf numFmtId="0" fontId="27" fillId="0" borderId="0"/>
    <xf numFmtId="0" fontId="59" fillId="0" borderId="17" applyNumberFormat="0" applyFill="0" applyAlignment="0" applyProtection="0"/>
    <xf numFmtId="0" fontId="63" fillId="5" borderId="0" applyNumberFormat="0" applyBorder="0" applyAlignment="0" applyProtection="0"/>
    <xf numFmtId="0" fontId="63" fillId="3" borderId="0" applyNumberFormat="0" applyBorder="0" applyAlignment="0" applyProtection="0"/>
    <xf numFmtId="0" fontId="64" fillId="0" borderId="0" applyNumberFormat="0" applyFill="0" applyBorder="0" applyAlignment="0" applyProtection="0"/>
    <xf numFmtId="0" fontId="131" fillId="10" borderId="14" applyNumberFormat="0" applyFont="0" applyAlignment="0" applyProtection="0"/>
    <xf numFmtId="0" fontId="51" fillId="10" borderId="14" applyNumberFormat="0" applyFont="0" applyAlignment="0" applyProtection="0"/>
    <xf numFmtId="0" fontId="27" fillId="10" borderId="14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54" fillId="22" borderId="15" applyNumberFormat="0" applyAlignment="0" applyProtection="0"/>
    <xf numFmtId="0" fontId="66" fillId="0" borderId="23" applyNumberFormat="0" applyFill="0" applyAlignment="0" applyProtection="0"/>
    <xf numFmtId="0" fontId="62" fillId="13" borderId="0" applyNumberFormat="0" applyBorder="0" applyAlignment="0" applyProtection="0"/>
    <xf numFmtId="0" fontId="47" fillId="0" borderId="0"/>
    <xf numFmtId="0" fontId="127" fillId="0" borderId="0"/>
    <xf numFmtId="0" fontId="6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2" fontId="127" fillId="0" borderId="0" applyProtection="0"/>
    <xf numFmtId="170" fontId="5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67" fillId="6" borderId="0" applyNumberFormat="0" applyBorder="0" applyAlignment="0" applyProtection="0"/>
    <xf numFmtId="49" fontId="39" fillId="0" borderId="5">
      <alignment horizontal="center" vertical="center" wrapText="1"/>
    </xf>
    <xf numFmtId="168" fontId="27" fillId="0" borderId="0" applyFont="0" applyFill="0" applyBorder="0" applyAlignment="0" applyProtection="0"/>
    <xf numFmtId="0" fontId="27" fillId="0" borderId="0"/>
    <xf numFmtId="0" fontId="18" fillId="0" borderId="0"/>
    <xf numFmtId="9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0" fillId="0" borderId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181" fontId="69" fillId="0" borderId="0" applyFont="0" applyFill="0" applyBorder="0" applyAlignment="0" applyProtection="0"/>
    <xf numFmtId="181" fontId="86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86" fillId="0" borderId="0" applyFont="0" applyFill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1" borderId="0" applyNumberFormat="0" applyBorder="0" applyAlignment="0" applyProtection="0"/>
    <xf numFmtId="0" fontId="51" fillId="5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8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1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12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1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4" borderId="0" applyNumberFormat="0" applyBorder="0" applyAlignment="0" applyProtection="0"/>
    <xf numFmtId="0" fontId="52" fillId="9" borderId="0" applyNumberFormat="0" applyBorder="0" applyAlignment="0" applyProtection="0"/>
    <xf numFmtId="0" fontId="52" fillId="11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75" fillId="3" borderId="0" applyNumberFormat="0" applyBorder="0" applyAlignment="0" applyProtection="0"/>
    <xf numFmtId="0" fontId="75" fillId="3" borderId="0" applyNumberFormat="0" applyBorder="0" applyAlignment="0" applyProtection="0"/>
    <xf numFmtId="0" fontId="75" fillId="3" borderId="0" applyNumberFormat="0" applyBorder="0" applyAlignment="0" applyProtection="0"/>
    <xf numFmtId="0" fontId="75" fillId="3" borderId="0" applyNumberFormat="0" applyBorder="0" applyAlignment="0" applyProtection="0"/>
    <xf numFmtId="0" fontId="75" fillId="3" borderId="0" applyNumberFormat="0" applyBorder="0" applyAlignment="0" applyProtection="0"/>
    <xf numFmtId="0" fontId="75" fillId="3" borderId="0" applyNumberFormat="0" applyBorder="0" applyAlignment="0" applyProtection="0"/>
    <xf numFmtId="0" fontId="75" fillId="3" borderId="0" applyNumberFormat="0" applyBorder="0" applyAlignment="0" applyProtection="0"/>
    <xf numFmtId="0" fontId="75" fillId="3" borderId="0" applyNumberFormat="0" applyBorder="0" applyAlignment="0" applyProtection="0"/>
    <xf numFmtId="0" fontId="75" fillId="3" borderId="0" applyNumberFormat="0" applyBorder="0" applyAlignment="0" applyProtection="0"/>
    <xf numFmtId="2" fontId="94" fillId="0" borderId="0">
      <protection locked="0"/>
    </xf>
    <xf numFmtId="2" fontId="95" fillId="0" borderId="0">
      <protection locked="0"/>
    </xf>
    <xf numFmtId="0" fontId="94" fillId="0" borderId="0">
      <protection locked="0"/>
    </xf>
    <xf numFmtId="0" fontId="94" fillId="0" borderId="0">
      <protection locked="0"/>
    </xf>
    <xf numFmtId="0" fontId="76" fillId="22" borderId="2" applyNumberFormat="0" applyAlignment="0" applyProtection="0"/>
    <xf numFmtId="0" fontId="76" fillId="22" borderId="2" applyNumberFormat="0" applyAlignment="0" applyProtection="0"/>
    <xf numFmtId="0" fontId="76" fillId="22" borderId="2" applyNumberFormat="0" applyAlignment="0" applyProtection="0"/>
    <xf numFmtId="0" fontId="76" fillId="22" borderId="2" applyNumberFormat="0" applyAlignment="0" applyProtection="0"/>
    <xf numFmtId="0" fontId="76" fillId="22" borderId="2" applyNumberFormat="0" applyAlignment="0" applyProtection="0"/>
    <xf numFmtId="0" fontId="76" fillId="22" borderId="2" applyNumberFormat="0" applyAlignment="0" applyProtection="0"/>
    <xf numFmtId="0" fontId="76" fillId="22" borderId="2" applyNumberFormat="0" applyAlignment="0" applyProtection="0"/>
    <xf numFmtId="0" fontId="76" fillId="22" borderId="2" applyNumberFormat="0" applyAlignment="0" applyProtection="0"/>
    <xf numFmtId="0" fontId="76" fillId="22" borderId="2" applyNumberFormat="0" applyAlignment="0" applyProtection="0"/>
    <xf numFmtId="0" fontId="78" fillId="23" borderId="4" applyNumberFormat="0" applyAlignment="0" applyProtection="0"/>
    <xf numFmtId="0" fontId="78" fillId="23" borderId="4" applyNumberFormat="0" applyAlignment="0" applyProtection="0"/>
    <xf numFmtId="0" fontId="78" fillId="23" borderId="4" applyNumberFormat="0" applyAlignment="0" applyProtection="0"/>
    <xf numFmtId="0" fontId="78" fillId="23" borderId="4" applyNumberFormat="0" applyAlignment="0" applyProtection="0"/>
    <xf numFmtId="0" fontId="78" fillId="23" borderId="4" applyNumberFormat="0" applyAlignment="0" applyProtection="0"/>
    <xf numFmtId="0" fontId="78" fillId="23" borderId="4" applyNumberFormat="0" applyAlignment="0" applyProtection="0"/>
    <xf numFmtId="0" fontId="78" fillId="23" borderId="4" applyNumberFormat="0" applyAlignment="0" applyProtection="0"/>
    <xf numFmtId="0" fontId="78" fillId="23" borderId="4" applyNumberFormat="0" applyAlignment="0" applyProtection="0"/>
    <xf numFmtId="0" fontId="78" fillId="23" borderId="4" applyNumberFormat="0" applyAlignment="0" applyProtection="0"/>
    <xf numFmtId="207" fontId="70" fillId="0" borderId="0"/>
    <xf numFmtId="0" fontId="142" fillId="24" borderId="5">
      <alignment horizontal="right" vertical="center"/>
    </xf>
    <xf numFmtId="0" fontId="80" fillId="24" borderId="5">
      <alignment horizontal="right" vertical="center"/>
    </xf>
    <xf numFmtId="0" fontId="70" fillId="24" borderId="6"/>
    <xf numFmtId="0" fontId="79" fillId="32" borderId="5">
      <alignment horizontal="center" vertical="center"/>
    </xf>
    <xf numFmtId="0" fontId="142" fillId="24" borderId="5">
      <alignment horizontal="right" vertical="center"/>
    </xf>
    <xf numFmtId="0" fontId="81" fillId="24" borderId="5">
      <alignment horizontal="left" vertical="center"/>
    </xf>
    <xf numFmtId="0" fontId="81" fillId="24" borderId="7">
      <alignment vertical="center"/>
    </xf>
    <xf numFmtId="0" fontId="82" fillId="24" borderId="8">
      <alignment vertical="center"/>
    </xf>
    <xf numFmtId="0" fontId="81" fillId="24" borderId="5"/>
    <xf numFmtId="0" fontId="80" fillId="24" borderId="5">
      <alignment horizontal="right" vertical="center"/>
    </xf>
    <xf numFmtId="0" fontId="83" fillId="26" borderId="5">
      <alignment horizontal="left" vertical="center"/>
    </xf>
    <xf numFmtId="0" fontId="83" fillId="26" borderId="5">
      <alignment horizontal="left" vertical="center"/>
    </xf>
    <xf numFmtId="0" fontId="143" fillId="24" borderId="5">
      <alignment horizontal="left" vertical="center"/>
    </xf>
    <xf numFmtId="0" fontId="84" fillId="24" borderId="6"/>
    <xf numFmtId="0" fontId="79" fillId="25" borderId="5">
      <alignment horizontal="left" vertical="center"/>
    </xf>
    <xf numFmtId="49" fontId="144" fillId="0" borderId="5">
      <alignment horizontal="center" vertical="center"/>
      <protection locked="0"/>
    </xf>
    <xf numFmtId="49" fontId="144" fillId="0" borderId="5">
      <alignment horizontal="center" vertical="center"/>
      <protection locked="0"/>
    </xf>
    <xf numFmtId="49" fontId="144" fillId="0" borderId="5">
      <alignment horizontal="center" vertical="center"/>
      <protection locked="0"/>
    </xf>
    <xf numFmtId="49" fontId="144" fillId="0" borderId="5">
      <alignment horizontal="center" vertical="center"/>
      <protection locked="0"/>
    </xf>
    <xf numFmtId="49" fontId="144" fillId="0" borderId="5">
      <alignment horizontal="center" vertical="center"/>
      <protection locked="0"/>
    </xf>
    <xf numFmtId="49" fontId="144" fillId="0" borderId="5">
      <alignment horizontal="center" vertical="center"/>
      <protection locked="0"/>
    </xf>
    <xf numFmtId="49" fontId="144" fillId="0" borderId="5">
      <alignment horizontal="center" vertical="center"/>
      <protection locked="0"/>
    </xf>
    <xf numFmtId="49" fontId="144" fillId="0" borderId="5">
      <alignment horizontal="center" vertical="center"/>
      <protection locked="0"/>
    </xf>
    <xf numFmtId="49" fontId="144" fillId="0" borderId="5">
      <alignment horizontal="center" vertical="center"/>
      <protection locked="0"/>
    </xf>
    <xf numFmtId="49" fontId="144" fillId="0" borderId="5">
      <alignment horizontal="center" vertical="center"/>
      <protection locked="0"/>
    </xf>
    <xf numFmtId="49" fontId="144" fillId="0" borderId="5">
      <alignment horizontal="center" vertical="center"/>
      <protection locked="0"/>
    </xf>
    <xf numFmtId="49" fontId="144" fillId="0" borderId="5">
      <alignment horizontal="center" vertical="center"/>
      <protection locked="0"/>
    </xf>
    <xf numFmtId="49" fontId="144" fillId="0" borderId="5">
      <alignment horizontal="center" vertical="center"/>
      <protection locked="0"/>
    </xf>
    <xf numFmtId="173" fontId="4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86" fillId="0" borderId="0" applyFont="0" applyFill="0" applyBorder="0" applyAlignment="0" applyProtection="0"/>
    <xf numFmtId="173" fontId="86" fillId="0" borderId="0" applyFont="0" applyFill="0" applyBorder="0" applyAlignment="0" applyProtection="0"/>
    <xf numFmtId="173" fontId="86" fillId="0" borderId="0" applyFont="0" applyFill="0" applyBorder="0" applyAlignment="0" applyProtection="0"/>
    <xf numFmtId="173" fontId="86" fillId="0" borderId="0" applyFont="0" applyFill="0" applyBorder="0" applyAlignment="0" applyProtection="0"/>
    <xf numFmtId="173" fontId="86" fillId="0" borderId="0" applyFont="0" applyFill="0" applyBorder="0" applyAlignment="0" applyProtection="0"/>
    <xf numFmtId="173" fontId="86" fillId="0" borderId="0" applyFont="0" applyFill="0" applyBorder="0" applyAlignment="0" applyProtection="0"/>
    <xf numFmtId="173" fontId="86" fillId="0" borderId="0" applyFont="0" applyFill="0" applyBorder="0" applyAlignment="0" applyProtection="0"/>
    <xf numFmtId="173" fontId="86" fillId="0" borderId="0" applyFont="0" applyFill="0" applyBorder="0" applyAlignment="0" applyProtection="0"/>
    <xf numFmtId="3" fontId="70" fillId="0" borderId="0" applyFont="0" applyFill="0" applyBorder="0" applyAlignment="0" applyProtection="0"/>
    <xf numFmtId="3" fontId="70" fillId="0" borderId="0" applyFont="0" applyFill="0" applyBorder="0" applyAlignment="0" applyProtection="0"/>
    <xf numFmtId="3" fontId="70" fillId="0" borderId="0" applyFont="0" applyFill="0" applyBorder="0" applyAlignment="0" applyProtection="0"/>
    <xf numFmtId="3" fontId="70" fillId="0" borderId="0" applyFont="0" applyFill="0" applyBorder="0" applyAlignment="0" applyProtection="0"/>
    <xf numFmtId="3" fontId="70" fillId="0" borderId="0" applyFont="0" applyFill="0" applyBorder="0" applyAlignment="0" applyProtection="0"/>
    <xf numFmtId="3" fontId="70" fillId="0" borderId="0" applyFont="0" applyFill="0" applyBorder="0" applyAlignment="0" applyProtection="0"/>
    <xf numFmtId="3" fontId="70" fillId="0" borderId="0" applyFont="0" applyFill="0" applyBorder="0" applyAlignment="0" applyProtection="0"/>
    <xf numFmtId="193" fontId="70" fillId="0" borderId="0" applyFont="0" applyFill="0" applyBorder="0" applyAlignment="0" applyProtection="0"/>
    <xf numFmtId="2" fontId="94" fillId="0" borderId="0">
      <protection locked="0"/>
    </xf>
    <xf numFmtId="0" fontId="70" fillId="0" borderId="0" applyFont="0" applyFill="0" applyBorder="0" applyAlignment="0" applyProtection="0"/>
    <xf numFmtId="49" fontId="40" fillId="0" borderId="5">
      <alignment horizontal="left" vertical="center"/>
      <protection locked="0"/>
    </xf>
    <xf numFmtId="49" fontId="40" fillId="0" borderId="5">
      <alignment horizontal="left" vertical="center"/>
      <protection locked="0"/>
    </xf>
    <xf numFmtId="49" fontId="40" fillId="0" borderId="5">
      <alignment horizontal="left" vertical="center"/>
      <protection locked="0"/>
    </xf>
    <xf numFmtId="49" fontId="40" fillId="0" borderId="5">
      <alignment horizontal="left" vertical="center"/>
      <protection locked="0"/>
    </xf>
    <xf numFmtId="49" fontId="40" fillId="0" borderId="5">
      <alignment horizontal="left" vertical="center"/>
      <protection locked="0"/>
    </xf>
    <xf numFmtId="49" fontId="40" fillId="0" borderId="5">
      <alignment horizontal="left" vertical="center"/>
      <protection locked="0"/>
    </xf>
    <xf numFmtId="49" fontId="40" fillId="0" borderId="5">
      <alignment horizontal="left" vertical="center"/>
      <protection locked="0"/>
    </xf>
    <xf numFmtId="49" fontId="40" fillId="0" borderId="5">
      <alignment horizontal="left" vertical="center"/>
      <protection locked="0"/>
    </xf>
    <xf numFmtId="49" fontId="40" fillId="0" borderId="5">
      <alignment horizontal="left" vertical="center"/>
      <protection locked="0"/>
    </xf>
    <xf numFmtId="49" fontId="40" fillId="0" borderId="5">
      <alignment horizontal="left" vertical="center"/>
      <protection locked="0"/>
    </xf>
    <xf numFmtId="49" fontId="40" fillId="0" borderId="5">
      <alignment horizontal="left" vertical="center"/>
      <protection locked="0"/>
    </xf>
    <xf numFmtId="49" fontId="40" fillId="0" borderId="5">
      <alignment horizontal="left" vertical="center"/>
      <protection locked="0"/>
    </xf>
    <xf numFmtId="49" fontId="40" fillId="0" borderId="5">
      <alignment horizontal="left" vertical="center"/>
      <protection locked="0"/>
    </xf>
    <xf numFmtId="49" fontId="40" fillId="0" borderId="5">
      <alignment horizontal="left" vertical="center"/>
      <protection locked="0"/>
    </xf>
    <xf numFmtId="49" fontId="40" fillId="0" borderId="5">
      <alignment horizontal="left" vertical="center"/>
      <protection locked="0"/>
    </xf>
    <xf numFmtId="49" fontId="40" fillId="0" borderId="5">
      <alignment horizontal="left" vertical="center"/>
      <protection locked="0"/>
    </xf>
    <xf numFmtId="49" fontId="40" fillId="0" borderId="5">
      <alignment horizontal="left" vertical="center"/>
      <protection locked="0"/>
    </xf>
    <xf numFmtId="171" fontId="145" fillId="0" borderId="0"/>
    <xf numFmtId="208" fontId="70" fillId="0" borderId="0" applyFont="0" applyFill="0" applyBorder="0" applyAlignment="0" applyProtection="0"/>
    <xf numFmtId="177" fontId="98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0" fontId="96" fillId="0" borderId="0"/>
    <xf numFmtId="174" fontId="70" fillId="0" borderId="0" applyFont="0" applyFill="0" applyBorder="0" applyAlignment="0" applyProtection="0"/>
    <xf numFmtId="0" fontId="97" fillId="0" borderId="0"/>
    <xf numFmtId="174" fontId="70" fillId="0" borderId="0" applyFont="0" applyFill="0" applyBorder="0" applyAlignment="0" applyProtection="0"/>
    <xf numFmtId="0" fontId="97" fillId="0" borderId="0"/>
    <xf numFmtId="174" fontId="70" fillId="0" borderId="0" applyFont="0" applyFill="0" applyBorder="0" applyAlignment="0" applyProtection="0"/>
    <xf numFmtId="0" fontId="97" fillId="0" borderId="0"/>
    <xf numFmtId="174" fontId="70" fillId="0" borderId="0" applyFont="0" applyFill="0" applyBorder="0" applyAlignment="0" applyProtection="0"/>
    <xf numFmtId="0" fontId="93" fillId="0" borderId="0"/>
    <xf numFmtId="0" fontId="94" fillId="0" borderId="0">
      <protection locked="0"/>
    </xf>
    <xf numFmtId="209" fontId="94" fillId="0" borderId="0">
      <protection locked="0"/>
    </xf>
    <xf numFmtId="2" fontId="70" fillId="0" borderId="0" applyFont="0" applyFill="0" applyBorder="0" applyAlignment="0" applyProtection="0"/>
    <xf numFmtId="0" fontId="97" fillId="0" borderId="0"/>
    <xf numFmtId="0" fontId="98" fillId="0" borderId="0"/>
    <xf numFmtId="0" fontId="97" fillId="0" borderId="0"/>
    <xf numFmtId="209" fontId="94" fillId="0" borderId="0">
      <protection locked="0"/>
    </xf>
    <xf numFmtId="210" fontId="146" fillId="0" borderId="0" applyAlignment="0">
      <alignment wrapText="1"/>
    </xf>
    <xf numFmtId="0" fontId="99" fillId="4" borderId="0" applyNumberFormat="0" applyBorder="0" applyAlignment="0" applyProtection="0"/>
    <xf numFmtId="0" fontId="99" fillId="4" borderId="0" applyNumberFormat="0" applyBorder="0" applyAlignment="0" applyProtection="0"/>
    <xf numFmtId="0" fontId="99" fillId="4" borderId="0" applyNumberFormat="0" applyBorder="0" applyAlignment="0" applyProtection="0"/>
    <xf numFmtId="0" fontId="99" fillId="4" borderId="0" applyNumberFormat="0" applyBorder="0" applyAlignment="0" applyProtection="0"/>
    <xf numFmtId="0" fontId="99" fillId="4" borderId="0" applyNumberFormat="0" applyBorder="0" applyAlignment="0" applyProtection="0"/>
    <xf numFmtId="0" fontId="99" fillId="4" borderId="0" applyNumberFormat="0" applyBorder="0" applyAlignment="0" applyProtection="0"/>
    <xf numFmtId="0" fontId="99" fillId="4" borderId="0" applyNumberFormat="0" applyBorder="0" applyAlignment="0" applyProtection="0"/>
    <xf numFmtId="0" fontId="99" fillId="4" borderId="0" applyNumberFormat="0" applyBorder="0" applyAlignment="0" applyProtection="0"/>
    <xf numFmtId="0" fontId="99" fillId="4" borderId="0" applyNumberFormat="0" applyBorder="0" applyAlignment="0" applyProtection="0"/>
    <xf numFmtId="0" fontId="101" fillId="0" borderId="9" applyNumberFormat="0" applyFill="0" applyAlignment="0" applyProtection="0"/>
    <xf numFmtId="0" fontId="101" fillId="0" borderId="9" applyNumberFormat="0" applyFill="0" applyAlignment="0" applyProtection="0"/>
    <xf numFmtId="0" fontId="101" fillId="0" borderId="9" applyNumberFormat="0" applyFill="0" applyAlignment="0" applyProtection="0"/>
    <xf numFmtId="0" fontId="101" fillId="0" borderId="9" applyNumberFormat="0" applyFill="0" applyAlignment="0" applyProtection="0"/>
    <xf numFmtId="0" fontId="101" fillId="0" borderId="9" applyNumberFormat="0" applyFill="0" applyAlignment="0" applyProtection="0"/>
    <xf numFmtId="0" fontId="101" fillId="0" borderId="9" applyNumberFormat="0" applyFill="0" applyAlignment="0" applyProtection="0"/>
    <xf numFmtId="0" fontId="101" fillId="0" borderId="9" applyNumberFormat="0" applyFill="0" applyAlignment="0" applyProtection="0"/>
    <xf numFmtId="0" fontId="101" fillId="0" borderId="9" applyNumberFormat="0" applyFill="0" applyAlignment="0" applyProtection="0"/>
    <xf numFmtId="0" fontId="101" fillId="0" borderId="9" applyNumberFormat="0" applyFill="0" applyAlignment="0" applyProtection="0"/>
    <xf numFmtId="0" fontId="102" fillId="0" borderId="10" applyNumberFormat="0" applyFill="0" applyAlignment="0" applyProtection="0"/>
    <xf numFmtId="0" fontId="102" fillId="0" borderId="10" applyNumberFormat="0" applyFill="0" applyAlignment="0" applyProtection="0"/>
    <xf numFmtId="0" fontId="102" fillId="0" borderId="10" applyNumberFormat="0" applyFill="0" applyAlignment="0" applyProtection="0"/>
    <xf numFmtId="0" fontId="102" fillId="0" borderId="10" applyNumberFormat="0" applyFill="0" applyAlignment="0" applyProtection="0"/>
    <xf numFmtId="0" fontId="102" fillId="0" borderId="10" applyNumberFormat="0" applyFill="0" applyAlignment="0" applyProtection="0"/>
    <xf numFmtId="0" fontId="102" fillId="0" borderId="10" applyNumberFormat="0" applyFill="0" applyAlignment="0" applyProtection="0"/>
    <xf numFmtId="0" fontId="102" fillId="0" borderId="10" applyNumberFormat="0" applyFill="0" applyAlignment="0" applyProtection="0"/>
    <xf numFmtId="0" fontId="102" fillId="0" borderId="10" applyNumberFormat="0" applyFill="0" applyAlignment="0" applyProtection="0"/>
    <xf numFmtId="0" fontId="102" fillId="0" borderId="10" applyNumberFormat="0" applyFill="0" applyAlignment="0" applyProtection="0"/>
    <xf numFmtId="0" fontId="103" fillId="0" borderId="11" applyNumberFormat="0" applyFill="0" applyAlignment="0" applyProtection="0"/>
    <xf numFmtId="0" fontId="103" fillId="0" borderId="11" applyNumberFormat="0" applyFill="0" applyAlignment="0" applyProtection="0"/>
    <xf numFmtId="0" fontId="103" fillId="0" borderId="11" applyNumberFormat="0" applyFill="0" applyAlignment="0" applyProtection="0"/>
    <xf numFmtId="0" fontId="103" fillId="0" borderId="11" applyNumberFormat="0" applyFill="0" applyAlignment="0" applyProtection="0"/>
    <xf numFmtId="0" fontId="103" fillId="0" borderId="11" applyNumberFormat="0" applyFill="0" applyAlignment="0" applyProtection="0"/>
    <xf numFmtId="0" fontId="103" fillId="0" borderId="11" applyNumberFormat="0" applyFill="0" applyAlignment="0" applyProtection="0"/>
    <xf numFmtId="0" fontId="103" fillId="0" borderId="11" applyNumberFormat="0" applyFill="0" applyAlignment="0" applyProtection="0"/>
    <xf numFmtId="0" fontId="103" fillId="0" borderId="11" applyNumberFormat="0" applyFill="0" applyAlignment="0" applyProtection="0"/>
    <xf numFmtId="0" fontId="103" fillId="0" borderId="11" applyNumberFormat="0" applyFill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211" fontId="147" fillId="0" borderId="0">
      <protection locked="0"/>
    </xf>
    <xf numFmtId="211" fontId="147" fillId="0" borderId="0">
      <protection locked="0"/>
    </xf>
    <xf numFmtId="0" fontId="148" fillId="0" borderId="0" applyNumberFormat="0" applyFill="0" applyBorder="0" applyAlignment="0" applyProtection="0">
      <alignment vertical="top"/>
      <protection locked="0"/>
    </xf>
    <xf numFmtId="0" fontId="149" fillId="0" borderId="0" applyNumberFormat="0" applyFill="0" applyBorder="0" applyAlignment="0" applyProtection="0">
      <alignment vertical="top"/>
      <protection locked="0"/>
    </xf>
    <xf numFmtId="0" fontId="150" fillId="0" borderId="0" applyNumberFormat="0" applyFill="0" applyBorder="0" applyAlignment="0" applyProtection="0">
      <alignment vertical="top"/>
      <protection locked="0"/>
    </xf>
    <xf numFmtId="0" fontId="151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52" fillId="0" borderId="0" applyNumberFormat="0" applyFill="0" applyBorder="0" applyAlignment="0" applyProtection="0">
      <alignment vertical="top"/>
      <protection locked="0"/>
    </xf>
    <xf numFmtId="0" fontId="153" fillId="0" borderId="0" applyNumberFormat="0" applyFill="0" applyBorder="0" applyAlignment="0" applyProtection="0">
      <alignment vertical="top"/>
      <protection locked="0"/>
    </xf>
    <xf numFmtId="174" fontId="69" fillId="0" borderId="0" applyFont="0" applyFill="0" applyBorder="0" applyAlignment="0" applyProtection="0"/>
    <xf numFmtId="174" fontId="86" fillId="0" borderId="0" applyFont="0" applyFill="0" applyBorder="0" applyAlignment="0" applyProtection="0"/>
    <xf numFmtId="3" fontId="69" fillId="0" borderId="0" applyFont="0" applyFill="0" applyBorder="0" applyAlignment="0" applyProtection="0"/>
    <xf numFmtId="3" fontId="86" fillId="0" borderId="0" applyFont="0" applyFill="0" applyBorder="0" applyAlignment="0" applyProtection="0"/>
    <xf numFmtId="0" fontId="107" fillId="7" borderId="2" applyNumberFormat="0" applyAlignment="0" applyProtection="0"/>
    <xf numFmtId="0" fontId="107" fillId="7" borderId="2" applyNumberFormat="0" applyAlignment="0" applyProtection="0"/>
    <xf numFmtId="0" fontId="107" fillId="7" borderId="2" applyNumberFormat="0" applyAlignment="0" applyProtection="0"/>
    <xf numFmtId="0" fontId="107" fillId="7" borderId="2" applyNumberFormat="0" applyAlignment="0" applyProtection="0"/>
    <xf numFmtId="0" fontId="107" fillId="7" borderId="2" applyNumberFormat="0" applyAlignment="0" applyProtection="0"/>
    <xf numFmtId="0" fontId="107" fillId="7" borderId="2" applyNumberFormat="0" applyAlignment="0" applyProtection="0"/>
    <xf numFmtId="0" fontId="107" fillId="7" borderId="2" applyNumberFormat="0" applyAlignment="0" applyProtection="0"/>
    <xf numFmtId="0" fontId="107" fillId="7" borderId="2" applyNumberFormat="0" applyAlignment="0" applyProtection="0"/>
    <xf numFmtId="0" fontId="107" fillId="7" borderId="2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5" fontId="70" fillId="0" borderId="0"/>
    <xf numFmtId="0" fontId="97" fillId="0" borderId="12"/>
    <xf numFmtId="49" fontId="40" fillId="0" borderId="0" applyNumberFormat="0" applyFont="0" applyAlignment="0">
      <alignment vertical="top" wrapText="1"/>
      <protection locked="0"/>
    </xf>
    <xf numFmtId="49" fontId="40" fillId="0" borderId="0" applyNumberFormat="0" applyFont="0" applyAlignment="0">
      <alignment vertical="top" wrapText="1"/>
    </xf>
    <xf numFmtId="49" fontId="40" fillId="0" borderId="0" applyNumberFormat="0" applyFont="0" applyAlignment="0">
      <alignment vertical="top" wrapText="1"/>
    </xf>
    <xf numFmtId="49" fontId="40" fillId="0" borderId="0" applyNumberFormat="0" applyFont="0" applyAlignment="0">
      <alignment vertical="top" wrapText="1"/>
      <protection locked="0"/>
    </xf>
    <xf numFmtId="49" fontId="40" fillId="0" borderId="0" applyNumberFormat="0" applyFont="0" applyAlignment="0">
      <alignment vertical="top" wrapText="1"/>
    </xf>
    <xf numFmtId="49" fontId="40" fillId="0" borderId="0" applyNumberFormat="0" applyFont="0" applyAlignment="0">
      <alignment vertical="top" wrapText="1"/>
      <protection locked="0"/>
    </xf>
    <xf numFmtId="49" fontId="40" fillId="0" borderId="0" applyNumberFormat="0" applyFont="0" applyAlignment="0">
      <alignment vertical="top" wrapText="1"/>
    </xf>
    <xf numFmtId="49" fontId="40" fillId="0" borderId="0" applyNumberFormat="0" applyFont="0" applyAlignment="0">
      <alignment vertical="top" wrapText="1"/>
      <protection locked="0"/>
    </xf>
    <xf numFmtId="49" fontId="40" fillId="0" borderId="0" applyNumberFormat="0" applyFont="0" applyAlignment="0">
      <alignment vertical="top" wrapText="1"/>
      <protection locked="0"/>
    </xf>
    <xf numFmtId="49" fontId="40" fillId="0" borderId="0" applyNumberFormat="0" applyFont="0" applyAlignment="0">
      <alignment vertical="top" wrapText="1"/>
      <protection locked="0"/>
    </xf>
    <xf numFmtId="49" fontId="40" fillId="0" borderId="0" applyNumberFormat="0" applyFont="0" applyAlignment="0">
      <alignment vertical="top" wrapText="1"/>
      <protection locked="0"/>
    </xf>
    <xf numFmtId="49" fontId="40" fillId="0" borderId="0" applyNumberFormat="0" applyFont="0" applyAlignment="0">
      <alignment vertical="top" wrapText="1"/>
      <protection locked="0"/>
    </xf>
    <xf numFmtId="49" fontId="40" fillId="0" borderId="0" applyNumberFormat="0" applyFont="0" applyAlignment="0">
      <alignment vertical="top" wrapText="1"/>
      <protection locked="0"/>
    </xf>
    <xf numFmtId="49" fontId="40" fillId="0" borderId="0" applyNumberFormat="0" applyFont="0" applyAlignment="0">
      <alignment vertical="top" wrapText="1"/>
      <protection locked="0"/>
    </xf>
    <xf numFmtId="49" fontId="40" fillId="0" borderId="0" applyNumberFormat="0" applyFont="0" applyAlignment="0">
      <alignment vertical="top" wrapText="1"/>
      <protection locked="0"/>
    </xf>
    <xf numFmtId="49" fontId="40" fillId="0" borderId="0" applyNumberFormat="0" applyFont="0" applyAlignment="0">
      <alignment vertical="top" wrapText="1"/>
      <protection locked="0"/>
    </xf>
    <xf numFmtId="49" fontId="40" fillId="0" borderId="0" applyNumberFormat="0" applyFont="0" applyAlignment="0">
      <alignment vertical="top" wrapText="1"/>
      <protection locked="0"/>
    </xf>
    <xf numFmtId="49" fontId="40" fillId="0" borderId="0" applyNumberFormat="0" applyFont="0" applyAlignment="0">
      <alignment vertical="top" wrapText="1"/>
      <protection locked="0"/>
    </xf>
    <xf numFmtId="49" fontId="40" fillId="0" borderId="0" applyNumberFormat="0" applyFont="0" applyAlignment="0">
      <alignment vertical="top" wrapText="1"/>
      <protection locked="0"/>
    </xf>
    <xf numFmtId="49" fontId="40" fillId="0" borderId="0" applyNumberFormat="0" applyFont="0" applyAlignment="0">
      <alignment vertical="top" wrapText="1"/>
      <protection locked="0"/>
    </xf>
    <xf numFmtId="49" fontId="154" fillId="24" borderId="34">
      <alignment horizontal="left" vertical="center"/>
      <protection locked="0"/>
    </xf>
    <xf numFmtId="49" fontId="154" fillId="24" borderId="34">
      <alignment horizontal="left" vertical="center"/>
    </xf>
    <xf numFmtId="4" fontId="154" fillId="24" borderId="34">
      <alignment horizontal="right" vertical="center"/>
      <protection locked="0"/>
    </xf>
    <xf numFmtId="4" fontId="154" fillId="24" borderId="34">
      <alignment horizontal="right" vertical="center"/>
    </xf>
    <xf numFmtId="4" fontId="155" fillId="24" borderId="34">
      <alignment horizontal="right" vertical="center"/>
      <protection locked="0"/>
    </xf>
    <xf numFmtId="49" fontId="156" fillId="24" borderId="5">
      <alignment horizontal="left" vertical="center"/>
      <protection locked="0"/>
    </xf>
    <xf numFmtId="49" fontId="156" fillId="24" borderId="5">
      <alignment horizontal="left" vertical="center"/>
    </xf>
    <xf numFmtId="49" fontId="157" fillId="24" borderId="5">
      <alignment horizontal="left" vertical="center"/>
      <protection locked="0"/>
    </xf>
    <xf numFmtId="49" fontId="157" fillId="24" borderId="5">
      <alignment horizontal="left" vertical="center"/>
    </xf>
    <xf numFmtId="4" fontId="156" fillId="24" borderId="5">
      <alignment horizontal="right" vertical="center"/>
      <protection locked="0"/>
    </xf>
    <xf numFmtId="4" fontId="156" fillId="24" borderId="5">
      <alignment horizontal="right" vertical="center"/>
    </xf>
    <xf numFmtId="4" fontId="158" fillId="24" borderId="5">
      <alignment horizontal="right" vertical="center"/>
      <protection locked="0"/>
    </xf>
    <xf numFmtId="49" fontId="144" fillId="24" borderId="5">
      <alignment horizontal="left" vertical="center"/>
      <protection locked="0"/>
    </xf>
    <xf numFmtId="49" fontId="144" fillId="24" borderId="5">
      <alignment horizontal="left" vertical="center"/>
      <protection locked="0"/>
    </xf>
    <xf numFmtId="49" fontId="144" fillId="24" borderId="5">
      <alignment horizontal="left" vertical="center"/>
    </xf>
    <xf numFmtId="49" fontId="144" fillId="24" borderId="5">
      <alignment horizontal="left" vertical="center"/>
    </xf>
    <xf numFmtId="49" fontId="155" fillId="24" borderId="5">
      <alignment horizontal="left" vertical="center"/>
      <protection locked="0"/>
    </xf>
    <xf numFmtId="49" fontId="155" fillId="24" borderId="5">
      <alignment horizontal="left" vertical="center"/>
    </xf>
    <xf numFmtId="4" fontId="144" fillId="24" borderId="5">
      <alignment horizontal="right" vertical="center"/>
      <protection locked="0"/>
    </xf>
    <xf numFmtId="4" fontId="144" fillId="24" borderId="5">
      <alignment horizontal="right" vertical="center"/>
      <protection locked="0"/>
    </xf>
    <xf numFmtId="4" fontId="144" fillId="24" borderId="5">
      <alignment horizontal="right" vertical="center"/>
    </xf>
    <xf numFmtId="4" fontId="144" fillId="24" borderId="5">
      <alignment horizontal="right" vertical="center"/>
    </xf>
    <xf numFmtId="4" fontId="155" fillId="24" borderId="5">
      <alignment horizontal="right" vertical="center"/>
      <protection locked="0"/>
    </xf>
    <xf numFmtId="49" fontId="159" fillId="24" borderId="5">
      <alignment horizontal="left" vertical="center"/>
      <protection locked="0"/>
    </xf>
    <xf numFmtId="49" fontId="159" fillId="24" borderId="5">
      <alignment horizontal="left" vertical="center"/>
    </xf>
    <xf numFmtId="49" fontId="160" fillId="24" borderId="5">
      <alignment horizontal="left" vertical="center"/>
      <protection locked="0"/>
    </xf>
    <xf numFmtId="49" fontId="160" fillId="24" borderId="5">
      <alignment horizontal="left" vertical="center"/>
    </xf>
    <xf numFmtId="4" fontId="159" fillId="24" borderId="5">
      <alignment horizontal="right" vertical="center"/>
      <protection locked="0"/>
    </xf>
    <xf numFmtId="4" fontId="159" fillId="24" borderId="5">
      <alignment horizontal="right" vertical="center"/>
    </xf>
    <xf numFmtId="4" fontId="161" fillId="24" borderId="5">
      <alignment horizontal="right" vertical="center"/>
      <protection locked="0"/>
    </xf>
    <xf numFmtId="49" fontId="162" fillId="0" borderId="5">
      <alignment horizontal="left" vertical="center"/>
      <protection locked="0"/>
    </xf>
    <xf numFmtId="49" fontId="162" fillId="0" borderId="5">
      <alignment horizontal="left" vertical="center"/>
    </xf>
    <xf numFmtId="49" fontId="163" fillId="0" borderId="5">
      <alignment horizontal="left" vertical="center"/>
      <protection locked="0"/>
    </xf>
    <xf numFmtId="49" fontId="163" fillId="0" borderId="5">
      <alignment horizontal="left" vertical="center"/>
    </xf>
    <xf numFmtId="4" fontId="162" fillId="0" borderId="5">
      <alignment horizontal="right" vertical="center"/>
      <protection locked="0"/>
    </xf>
    <xf numFmtId="4" fontId="162" fillId="0" borderId="5">
      <alignment horizontal="right" vertical="center"/>
    </xf>
    <xf numFmtId="4" fontId="163" fillId="0" borderId="5">
      <alignment horizontal="right" vertical="center"/>
      <protection locked="0"/>
    </xf>
    <xf numFmtId="49" fontId="164" fillId="0" borderId="5">
      <alignment horizontal="left" vertical="center"/>
      <protection locked="0"/>
    </xf>
    <xf numFmtId="49" fontId="164" fillId="0" borderId="5">
      <alignment horizontal="left" vertical="center"/>
    </xf>
    <xf numFmtId="49" fontId="165" fillId="0" borderId="5">
      <alignment horizontal="left" vertical="center"/>
      <protection locked="0"/>
    </xf>
    <xf numFmtId="49" fontId="165" fillId="0" borderId="5">
      <alignment horizontal="left" vertical="center"/>
    </xf>
    <xf numFmtId="4" fontId="164" fillId="0" borderId="5">
      <alignment horizontal="right" vertical="center"/>
      <protection locked="0"/>
    </xf>
    <xf numFmtId="4" fontId="164" fillId="0" borderId="5">
      <alignment horizontal="right" vertical="center"/>
    </xf>
    <xf numFmtId="49" fontId="162" fillId="0" borderId="5">
      <alignment horizontal="left" vertical="center"/>
      <protection locked="0"/>
    </xf>
    <xf numFmtId="49" fontId="163" fillId="0" borderId="5">
      <alignment horizontal="left" vertical="center"/>
      <protection locked="0"/>
    </xf>
    <xf numFmtId="4" fontId="162" fillId="0" borderId="5">
      <alignment horizontal="right" vertical="center"/>
      <protection locked="0"/>
    </xf>
    <xf numFmtId="0" fontId="109" fillId="0" borderId="13" applyNumberFormat="0" applyFill="0" applyAlignment="0" applyProtection="0"/>
    <xf numFmtId="0" fontId="109" fillId="0" borderId="13" applyNumberFormat="0" applyFill="0" applyAlignment="0" applyProtection="0"/>
    <xf numFmtId="0" fontId="109" fillId="0" borderId="13" applyNumberFormat="0" applyFill="0" applyAlignment="0" applyProtection="0"/>
    <xf numFmtId="0" fontId="109" fillId="0" borderId="13" applyNumberFormat="0" applyFill="0" applyAlignment="0" applyProtection="0"/>
    <xf numFmtId="0" fontId="109" fillId="0" borderId="13" applyNumberFormat="0" applyFill="0" applyAlignment="0" applyProtection="0"/>
    <xf numFmtId="0" fontId="109" fillId="0" borderId="13" applyNumberFormat="0" applyFill="0" applyAlignment="0" applyProtection="0"/>
    <xf numFmtId="0" fontId="109" fillId="0" borderId="13" applyNumberFormat="0" applyFill="0" applyAlignment="0" applyProtection="0"/>
    <xf numFmtId="0" fontId="109" fillId="0" borderId="13" applyNumberFormat="0" applyFill="0" applyAlignment="0" applyProtection="0"/>
    <xf numFmtId="0" fontId="109" fillId="0" borderId="13" applyNumberFormat="0" applyFill="0" applyAlignment="0" applyProtection="0"/>
    <xf numFmtId="1" fontId="86" fillId="0" borderId="0" applyNumberFormat="0" applyAlignment="0">
      <alignment horizontal="center"/>
    </xf>
    <xf numFmtId="212" fontId="166" fillId="0" borderId="0" applyNumberFormat="0">
      <alignment horizontal="centerContinuous"/>
    </xf>
    <xf numFmtId="185" fontId="86" fillId="0" borderId="0" applyFont="0" applyFill="0" applyBorder="0" applyAlignment="0" applyProtection="0"/>
    <xf numFmtId="173" fontId="86" fillId="0" borderId="0" applyFont="0" applyFill="0" applyBorder="0" applyAlignment="0" applyProtection="0"/>
    <xf numFmtId="213" fontId="93" fillId="0" borderId="0" applyFont="0" applyFill="0" applyBorder="0" applyAlignment="0" applyProtection="0"/>
    <xf numFmtId="214" fontId="93" fillId="0" borderId="0" applyFont="0" applyFill="0" applyBorder="0" applyAlignment="0" applyProtection="0"/>
    <xf numFmtId="215" fontId="94" fillId="0" borderId="0">
      <protection locked="0"/>
    </xf>
    <xf numFmtId="194" fontId="86" fillId="0" borderId="0" applyFont="0" applyFill="0" applyBorder="0" applyAlignment="0" applyProtection="0"/>
    <xf numFmtId="195" fontId="86" fillId="0" borderId="0" applyFont="0" applyFill="0" applyBorder="0" applyAlignment="0" applyProtection="0"/>
    <xf numFmtId="216" fontId="94" fillId="0" borderId="0">
      <protection locked="0"/>
    </xf>
    <xf numFmtId="217" fontId="94" fillId="0" borderId="0">
      <protection locked="0"/>
    </xf>
    <xf numFmtId="0" fontId="113" fillId="13" borderId="0" applyNumberFormat="0" applyBorder="0" applyAlignment="0" applyProtection="0"/>
    <xf numFmtId="0" fontId="113" fillId="13" borderId="0" applyNumberFormat="0" applyBorder="0" applyAlignment="0" applyProtection="0"/>
    <xf numFmtId="0" fontId="113" fillId="13" borderId="0" applyNumberFormat="0" applyBorder="0" applyAlignment="0" applyProtection="0"/>
    <xf numFmtId="0" fontId="113" fillId="13" borderId="0" applyNumberFormat="0" applyBorder="0" applyAlignment="0" applyProtection="0"/>
    <xf numFmtId="0" fontId="113" fillId="13" borderId="0" applyNumberFormat="0" applyBorder="0" applyAlignment="0" applyProtection="0"/>
    <xf numFmtId="0" fontId="113" fillId="13" borderId="0" applyNumberFormat="0" applyBorder="0" applyAlignment="0" applyProtection="0"/>
    <xf numFmtId="0" fontId="113" fillId="13" borderId="0" applyNumberFormat="0" applyBorder="0" applyAlignment="0" applyProtection="0"/>
    <xf numFmtId="0" fontId="113" fillId="13" borderId="0" applyNumberFormat="0" applyBorder="0" applyAlignment="0" applyProtection="0"/>
    <xf numFmtId="0" fontId="113" fillId="13" borderId="0" applyNumberFormat="0" applyBorder="0" applyAlignment="0" applyProtection="0"/>
    <xf numFmtId="0" fontId="167" fillId="0" borderId="0"/>
    <xf numFmtId="0" fontId="35" fillId="0" borderId="0"/>
    <xf numFmtId="0" fontId="168" fillId="0" borderId="0"/>
    <xf numFmtId="0" fontId="35" fillId="0" borderId="0"/>
    <xf numFmtId="0" fontId="98" fillId="0" borderId="0"/>
    <xf numFmtId="0" fontId="98" fillId="0" borderId="0"/>
    <xf numFmtId="0" fontId="45" fillId="0" borderId="0"/>
    <xf numFmtId="0" fontId="45" fillId="0" borderId="0"/>
    <xf numFmtId="0" fontId="86" fillId="0" borderId="0"/>
    <xf numFmtId="0" fontId="126" fillId="0" borderId="0"/>
    <xf numFmtId="0" fontId="70" fillId="0" borderId="0"/>
    <xf numFmtId="0" fontId="45" fillId="0" borderId="0"/>
    <xf numFmtId="0" fontId="19" fillId="0" borderId="0"/>
    <xf numFmtId="0" fontId="86" fillId="0" borderId="0"/>
    <xf numFmtId="0" fontId="86" fillId="0" borderId="0"/>
    <xf numFmtId="0" fontId="70" fillId="0" borderId="0"/>
    <xf numFmtId="0" fontId="169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 applyBorder="0"/>
    <xf numFmtId="0" fontId="70" fillId="0" borderId="0"/>
    <xf numFmtId="0" fontId="70" fillId="0" borderId="0"/>
    <xf numFmtId="0" fontId="86" fillId="0" borderId="0"/>
    <xf numFmtId="0" fontId="86" fillId="0" borderId="0"/>
    <xf numFmtId="0" fontId="27" fillId="0" borderId="0"/>
    <xf numFmtId="0" fontId="86" fillId="0" borderId="0"/>
    <xf numFmtId="0" fontId="170" fillId="0" borderId="0"/>
    <xf numFmtId="0" fontId="70" fillId="0" borderId="0"/>
    <xf numFmtId="0" fontId="86" fillId="0" borderId="0" applyBorder="0"/>
    <xf numFmtId="0" fontId="27" fillId="0" borderId="0"/>
    <xf numFmtId="0" fontId="45" fillId="0" borderId="0"/>
    <xf numFmtId="0" fontId="45" fillId="0" borderId="0"/>
    <xf numFmtId="218" fontId="171" fillId="0" borderId="0"/>
    <xf numFmtId="0" fontId="86" fillId="0" borderId="0"/>
    <xf numFmtId="0" fontId="51" fillId="0" borderId="0"/>
    <xf numFmtId="0" fontId="172" fillId="0" borderId="0"/>
    <xf numFmtId="0" fontId="172" fillId="0" borderId="0"/>
    <xf numFmtId="0" fontId="172" fillId="0" borderId="0"/>
    <xf numFmtId="0" fontId="35" fillId="10" borderId="14" applyNumberFormat="0" applyFont="0" applyAlignment="0" applyProtection="0"/>
    <xf numFmtId="0" fontId="35" fillId="10" borderId="14" applyNumberFormat="0" applyFont="0" applyAlignment="0" applyProtection="0"/>
    <xf numFmtId="0" fontId="35" fillId="10" borderId="14" applyNumberFormat="0" applyFont="0" applyAlignment="0" applyProtection="0"/>
    <xf numFmtId="0" fontId="35" fillId="10" borderId="14" applyNumberFormat="0" applyFont="0" applyAlignment="0" applyProtection="0"/>
    <xf numFmtId="0" fontId="35" fillId="10" borderId="14" applyNumberFormat="0" applyFont="0" applyAlignment="0" applyProtection="0"/>
    <xf numFmtId="0" fontId="35" fillId="10" borderId="14" applyNumberFormat="0" applyFont="0" applyAlignment="0" applyProtection="0"/>
    <xf numFmtId="0" fontId="35" fillId="10" borderId="14" applyNumberFormat="0" applyFont="0" applyAlignment="0" applyProtection="0"/>
    <xf numFmtId="0" fontId="35" fillId="10" borderId="14" applyNumberFormat="0" applyFont="0" applyAlignment="0" applyProtection="0"/>
    <xf numFmtId="0" fontId="35" fillId="10" borderId="14" applyNumberFormat="0" applyFont="0" applyAlignment="0" applyProtection="0"/>
    <xf numFmtId="4" fontId="138" fillId="32" borderId="5">
      <alignment horizontal="right" vertical="center"/>
      <protection locked="0"/>
    </xf>
    <xf numFmtId="4" fontId="138" fillId="30" borderId="5">
      <alignment horizontal="right" vertical="center"/>
      <protection locked="0"/>
    </xf>
    <xf numFmtId="4" fontId="138" fillId="25" borderId="5">
      <alignment horizontal="right" vertical="center"/>
      <protection locked="0"/>
    </xf>
    <xf numFmtId="0" fontId="117" fillId="22" borderId="15" applyNumberFormat="0" applyAlignment="0" applyProtection="0"/>
    <xf numFmtId="0" fontId="117" fillId="22" borderId="15" applyNumberFormat="0" applyAlignment="0" applyProtection="0"/>
    <xf numFmtId="0" fontId="117" fillId="22" borderId="15" applyNumberFormat="0" applyAlignment="0" applyProtection="0"/>
    <xf numFmtId="0" fontId="117" fillId="22" borderId="15" applyNumberFormat="0" applyAlignment="0" applyProtection="0"/>
    <xf numFmtId="0" fontId="117" fillId="22" borderId="15" applyNumberFormat="0" applyAlignment="0" applyProtection="0"/>
    <xf numFmtId="0" fontId="117" fillId="22" borderId="15" applyNumberFormat="0" applyAlignment="0" applyProtection="0"/>
    <xf numFmtId="0" fontId="117" fillId="22" borderId="15" applyNumberFormat="0" applyAlignment="0" applyProtection="0"/>
    <xf numFmtId="0" fontId="117" fillId="22" borderId="15" applyNumberFormat="0" applyAlignment="0" applyProtection="0"/>
    <xf numFmtId="0" fontId="117" fillId="22" borderId="15" applyNumberFormat="0" applyAlignment="0" applyProtection="0"/>
    <xf numFmtId="9" fontId="86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45" fillId="0" borderId="0" applyFont="0" applyFill="0" applyBorder="0" applyAlignment="0" applyProtection="0"/>
    <xf numFmtId="199" fontId="86" fillId="0" borderId="0" applyFont="0" applyFill="0" applyBorder="0" applyAlignment="0" applyProtection="0"/>
    <xf numFmtId="219" fontId="94" fillId="0" borderId="0">
      <protection locked="0"/>
    </xf>
    <xf numFmtId="220" fontId="94" fillId="0" borderId="0">
      <protection locked="0"/>
    </xf>
    <xf numFmtId="221" fontId="70" fillId="0" borderId="0" applyFont="0" applyFill="0" applyBorder="0" applyAlignment="0" applyProtection="0"/>
    <xf numFmtId="219" fontId="94" fillId="0" borderId="0">
      <protection locked="0"/>
    </xf>
    <xf numFmtId="202" fontId="86" fillId="0" borderId="0" applyFill="0" applyBorder="0" applyAlignment="0">
      <alignment horizontal="centerContinuous"/>
    </xf>
    <xf numFmtId="220" fontId="94" fillId="0" borderId="0">
      <protection locked="0"/>
    </xf>
    <xf numFmtId="222" fontId="94" fillId="0" borderId="0">
      <protection locked="0"/>
    </xf>
    <xf numFmtId="49" fontId="144" fillId="0" borderId="5">
      <alignment horizontal="left" vertical="center" wrapText="1"/>
      <protection locked="0"/>
    </xf>
    <xf numFmtId="49" fontId="144" fillId="0" borderId="5">
      <alignment horizontal="left" vertical="center" wrapText="1"/>
      <protection locked="0"/>
    </xf>
    <xf numFmtId="4" fontId="173" fillId="33" borderId="35" applyNumberFormat="0" applyProtection="0">
      <alignment vertical="center"/>
    </xf>
    <xf numFmtId="4" fontId="174" fillId="33" borderId="35" applyNumberFormat="0" applyProtection="0">
      <alignment vertical="center"/>
    </xf>
    <xf numFmtId="4" fontId="175" fillId="0" borderId="0" applyNumberFormat="0" applyProtection="0">
      <alignment horizontal="left" vertical="center" indent="1"/>
    </xf>
    <xf numFmtId="4" fontId="176" fillId="34" borderId="35" applyNumberFormat="0" applyProtection="0">
      <alignment horizontal="left" vertical="center" indent="1"/>
    </xf>
    <xf numFmtId="4" fontId="177" fillId="35" borderId="35" applyNumberFormat="0" applyProtection="0">
      <alignment vertical="center"/>
    </xf>
    <xf numFmtId="4" fontId="178" fillId="32" borderId="35" applyNumberFormat="0" applyProtection="0">
      <alignment vertical="center"/>
    </xf>
    <xf numFmtId="4" fontId="177" fillId="36" borderId="35" applyNumberFormat="0" applyProtection="0">
      <alignment vertical="center"/>
    </xf>
    <xf numFmtId="4" fontId="179" fillId="35" borderId="35" applyNumberFormat="0" applyProtection="0">
      <alignment vertical="center"/>
    </xf>
    <xf numFmtId="4" fontId="180" fillId="37" borderId="35" applyNumberFormat="0" applyProtection="0">
      <alignment horizontal="left" vertical="center" indent="1"/>
    </xf>
    <xf numFmtId="4" fontId="180" fillId="30" borderId="35" applyNumberFormat="0" applyProtection="0">
      <alignment horizontal="left" vertical="center" indent="1"/>
    </xf>
    <xf numFmtId="4" fontId="181" fillId="34" borderId="35" applyNumberFormat="0" applyProtection="0">
      <alignment horizontal="left" vertical="center" indent="1"/>
    </xf>
    <xf numFmtId="4" fontId="182" fillId="31" borderId="35" applyNumberFormat="0" applyProtection="0">
      <alignment vertical="center"/>
    </xf>
    <xf numFmtId="4" fontId="183" fillId="24" borderId="35" applyNumberFormat="0" applyProtection="0">
      <alignment horizontal="left" vertical="center" indent="1"/>
    </xf>
    <xf numFmtId="4" fontId="184" fillId="30" borderId="35" applyNumberFormat="0" applyProtection="0">
      <alignment horizontal="left" vertical="center" indent="1"/>
    </xf>
    <xf numFmtId="4" fontId="185" fillId="34" borderId="35" applyNumberFormat="0" applyProtection="0">
      <alignment horizontal="left" vertical="center" indent="1"/>
    </xf>
    <xf numFmtId="4" fontId="186" fillId="24" borderId="35" applyNumberFormat="0" applyProtection="0">
      <alignment vertical="center"/>
    </xf>
    <xf numFmtId="4" fontId="187" fillId="24" borderId="35" applyNumberFormat="0" applyProtection="0">
      <alignment vertical="center"/>
    </xf>
    <xf numFmtId="4" fontId="180" fillId="30" borderId="35" applyNumberFormat="0" applyProtection="0">
      <alignment horizontal="left" vertical="center" indent="1"/>
    </xf>
    <xf numFmtId="4" fontId="188" fillId="24" borderId="35" applyNumberFormat="0" applyProtection="0">
      <alignment vertical="center"/>
    </xf>
    <xf numFmtId="4" fontId="189" fillId="24" borderId="35" applyNumberFormat="0" applyProtection="0">
      <alignment vertical="center"/>
    </xf>
    <xf numFmtId="4" fontId="100" fillId="0" borderId="0" applyNumberFormat="0" applyProtection="0">
      <alignment horizontal="left" vertical="center" indent="1"/>
    </xf>
    <xf numFmtId="4" fontId="190" fillId="24" borderId="35" applyNumberFormat="0" applyProtection="0">
      <alignment vertical="center"/>
    </xf>
    <xf numFmtId="4" fontId="191" fillId="24" borderId="35" applyNumberFormat="0" applyProtection="0">
      <alignment vertical="center"/>
    </xf>
    <xf numFmtId="4" fontId="180" fillId="38" borderId="35" applyNumberFormat="0" applyProtection="0">
      <alignment horizontal="left" vertical="center" indent="1"/>
    </xf>
    <xf numFmtId="4" fontId="192" fillId="31" borderId="35" applyNumberFormat="0" applyProtection="0">
      <alignment horizontal="left" indent="1"/>
    </xf>
    <xf numFmtId="4" fontId="193" fillId="24" borderId="35" applyNumberFormat="0" applyProtection="0">
      <alignment vertical="center"/>
    </xf>
    <xf numFmtId="38" fontId="93" fillId="0" borderId="31"/>
    <xf numFmtId="223" fontId="70" fillId="0" borderId="0">
      <protection locked="0"/>
    </xf>
    <xf numFmtId="38" fontId="93" fillId="0" borderId="0" applyFont="0" applyFill="0" applyBorder="0" applyAlignment="0" applyProtection="0"/>
    <xf numFmtId="40" fontId="93" fillId="0" borderId="0" applyFont="0" applyFill="0" applyBorder="0" applyAlignment="0" applyProtection="0"/>
    <xf numFmtId="0" fontId="194" fillId="0" borderId="0" applyNumberFormat="0" applyFill="0" applyBorder="0" applyAlignment="0" applyProtection="0"/>
    <xf numFmtId="0" fontId="70" fillId="0" borderId="0" applyNumberFormat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2" fontId="147" fillId="0" borderId="0">
      <protection locked="0"/>
    </xf>
    <xf numFmtId="2" fontId="147" fillId="0" borderId="0">
      <protection locked="0"/>
    </xf>
    <xf numFmtId="220" fontId="94" fillId="0" borderId="0">
      <protection locked="0"/>
    </xf>
    <xf numFmtId="222" fontId="94" fillId="0" borderId="0">
      <protection locked="0"/>
    </xf>
    <xf numFmtId="0" fontId="93" fillId="0" borderId="0"/>
    <xf numFmtId="4" fontId="70" fillId="0" borderId="0" applyFon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95" fillId="0" borderId="0" applyNumberFormat="0" applyFont="0" applyFill="0" applyBorder="0" applyAlignment="0" applyProtection="0">
      <alignment vertical="top"/>
    </xf>
    <xf numFmtId="0" fontId="196" fillId="0" borderId="0" applyNumberFormat="0" applyFont="0" applyFill="0" applyBorder="0" applyAlignment="0" applyProtection="0">
      <alignment vertical="top"/>
    </xf>
    <xf numFmtId="0" fontId="196" fillId="0" borderId="0" applyNumberFormat="0" applyFont="0" applyFill="0" applyBorder="0" applyAlignment="0" applyProtection="0">
      <alignment vertical="top"/>
    </xf>
    <xf numFmtId="0" fontId="195" fillId="0" borderId="0" applyNumberFormat="0" applyFont="0" applyFill="0" applyBorder="0" applyAlignment="0" applyProtection="0"/>
    <xf numFmtId="0" fontId="195" fillId="0" borderId="0" applyNumberFormat="0" applyFont="0" applyFill="0" applyBorder="0" applyAlignment="0" applyProtection="0">
      <alignment horizontal="left" vertical="top"/>
    </xf>
    <xf numFmtId="0" fontId="195" fillId="0" borderId="0" applyNumberFormat="0" applyFont="0" applyFill="0" applyBorder="0" applyAlignment="0" applyProtection="0">
      <alignment horizontal="left" vertical="top"/>
    </xf>
    <xf numFmtId="0" fontId="195" fillId="0" borderId="0" applyNumberFormat="0" applyFont="0" applyFill="0" applyBorder="0" applyAlignment="0" applyProtection="0">
      <alignment horizontal="left" vertical="top"/>
    </xf>
    <xf numFmtId="0" fontId="86" fillId="0" borderId="0"/>
    <xf numFmtId="0" fontId="197" fillId="0" borderId="0">
      <alignment horizontal="left" wrapText="1"/>
    </xf>
    <xf numFmtId="0" fontId="198" fillId="0" borderId="18" applyNumberFormat="0" applyFont="0" applyFill="0" applyBorder="0" applyAlignment="0" applyProtection="0">
      <alignment horizontal="center" wrapText="1"/>
    </xf>
    <xf numFmtId="224" fontId="69" fillId="0" borderId="0" applyNumberFormat="0" applyFont="0" applyFill="0" applyBorder="0" applyAlignment="0" applyProtection="0">
      <alignment horizontal="right"/>
    </xf>
    <xf numFmtId="0" fontId="198" fillId="0" borderId="0" applyNumberFormat="0" applyFont="0" applyFill="0" applyBorder="0" applyAlignment="0" applyProtection="0">
      <alignment horizontal="left" indent="1"/>
    </xf>
    <xf numFmtId="225" fontId="198" fillId="0" borderId="0" applyNumberFormat="0" applyFont="0" applyFill="0" applyBorder="0" applyAlignment="0" applyProtection="0"/>
    <xf numFmtId="0" fontId="86" fillId="0" borderId="18" applyNumberFormat="0" applyFont="0" applyFill="0" applyAlignment="0" applyProtection="0">
      <alignment horizontal="center"/>
    </xf>
    <xf numFmtId="0" fontId="86" fillId="0" borderId="0" applyNumberFormat="0" applyFont="0" applyFill="0" applyBorder="0" applyAlignment="0" applyProtection="0">
      <alignment horizontal="left" wrapText="1" indent="1"/>
    </xf>
    <xf numFmtId="0" fontId="198" fillId="0" borderId="0" applyNumberFormat="0" applyFont="0" applyFill="0" applyBorder="0" applyAlignment="0" applyProtection="0">
      <alignment horizontal="left" indent="1"/>
    </xf>
    <xf numFmtId="0" fontId="86" fillId="0" borderId="0" applyNumberFormat="0" applyFont="0" applyFill="0" applyBorder="0" applyAlignment="0" applyProtection="0">
      <alignment horizontal="left" wrapText="1" indent="2"/>
    </xf>
    <xf numFmtId="226" fontId="86" fillId="0" borderId="0">
      <alignment horizontal="right"/>
    </xf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8" borderId="0" applyNumberFormat="0" applyBorder="0" applyAlignment="0" applyProtection="0"/>
    <xf numFmtId="0" fontId="53" fillId="7" borderId="2" applyNumberFormat="0" applyAlignment="0" applyProtection="0"/>
    <xf numFmtId="0" fontId="53" fillId="7" borderId="2" applyNumberFormat="0" applyAlignment="0" applyProtection="0"/>
    <xf numFmtId="218" fontId="53" fillId="7" borderId="2" applyNumberFormat="0" applyAlignment="0" applyProtection="0"/>
    <xf numFmtId="0" fontId="54" fillId="22" borderId="15" applyNumberFormat="0" applyAlignment="0" applyProtection="0"/>
    <xf numFmtId="0" fontId="54" fillId="22" borderId="15" applyNumberFormat="0" applyAlignment="0" applyProtection="0"/>
    <xf numFmtId="0" fontId="55" fillId="22" borderId="2" applyNumberFormat="0" applyAlignment="0" applyProtection="0"/>
    <xf numFmtId="0" fontId="55" fillId="22" borderId="2" applyNumberFormat="0" applyAlignment="0" applyProtection="0"/>
    <xf numFmtId="0" fontId="127" fillId="0" borderId="0" applyProtection="0"/>
    <xf numFmtId="195" fontId="40" fillId="0" borderId="0" applyFont="0" applyFill="0" applyBorder="0" applyAlignment="0" applyProtection="0"/>
    <xf numFmtId="0" fontId="67" fillId="4" borderId="0" applyNumberFormat="0" applyBorder="0" applyAlignment="0" applyProtection="0"/>
    <xf numFmtId="0" fontId="56" fillId="0" borderId="9" applyNumberFormat="0" applyFill="0" applyAlignment="0" applyProtection="0"/>
    <xf numFmtId="0" fontId="56" fillId="0" borderId="9" applyNumberFormat="0" applyFill="0" applyAlignment="0" applyProtection="0"/>
    <xf numFmtId="0" fontId="57" fillId="0" borderId="10" applyNumberFormat="0" applyFill="0" applyAlignment="0" applyProtection="0"/>
    <xf numFmtId="0" fontId="57" fillId="0" borderId="10" applyNumberFormat="0" applyFill="0" applyAlignment="0" applyProtection="0"/>
    <xf numFmtId="0" fontId="58" fillId="0" borderId="11" applyNumberFormat="0" applyFill="0" applyAlignment="0" applyProtection="0"/>
    <xf numFmtId="0" fontId="58" fillId="0" borderId="11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8" fillId="0" borderId="0" applyProtection="0"/>
    <xf numFmtId="0" fontId="129" fillId="0" borderId="0" applyProtection="0"/>
    <xf numFmtId="0" fontId="65" fillId="0" borderId="13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127" fillId="0" borderId="16" applyProtection="0"/>
    <xf numFmtId="0" fontId="60" fillId="23" borderId="4" applyNumberFormat="0" applyAlignment="0" applyProtection="0"/>
    <xf numFmtId="0" fontId="60" fillId="23" borderId="4" applyNumberFormat="0" applyAlignment="0" applyProtection="0"/>
    <xf numFmtId="0" fontId="60" fillId="23" borderId="4" applyNumberFormat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13" borderId="0" applyNumberFormat="0" applyBorder="0" applyAlignment="0" applyProtection="0"/>
    <xf numFmtId="0" fontId="62" fillId="13" borderId="0" applyNumberFormat="0" applyBorder="0" applyAlignment="0" applyProtection="0"/>
    <xf numFmtId="0" fontId="55" fillId="22" borderId="2" applyNumberFormat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7" fillId="0" borderId="0"/>
    <xf numFmtId="0" fontId="27" fillId="0" borderId="0"/>
    <xf numFmtId="0" fontId="27" fillId="0" borderId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27" fillId="0" borderId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68" fillId="0" borderId="0"/>
    <xf numFmtId="0" fontId="40" fillId="0" borderId="0"/>
    <xf numFmtId="0" fontId="68" fillId="0" borderId="0"/>
    <xf numFmtId="0" fontId="68" fillId="0" borderId="0"/>
    <xf numFmtId="0" fontId="27" fillId="0" borderId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218" fontId="170" fillId="0" borderId="0"/>
    <xf numFmtId="218" fontId="170" fillId="0" borderId="0"/>
    <xf numFmtId="218" fontId="170" fillId="0" borderId="0"/>
    <xf numFmtId="0" fontId="17" fillId="0" borderId="0"/>
    <xf numFmtId="0" fontId="17" fillId="0" borderId="0"/>
    <xf numFmtId="0" fontId="40" fillId="0" borderId="0"/>
    <xf numFmtId="0" fontId="40" fillId="0" borderId="0" applyNumberFormat="0" applyFont="0" applyFill="0" applyBorder="0" applyAlignment="0" applyProtection="0">
      <alignment vertical="top"/>
    </xf>
    <xf numFmtId="0" fontId="27" fillId="0" borderId="0"/>
    <xf numFmtId="0" fontId="40" fillId="0" borderId="0" applyNumberFormat="0" applyFont="0" applyFill="0" applyBorder="0" applyAlignment="0" applyProtection="0">
      <alignment vertical="top"/>
    </xf>
    <xf numFmtId="0" fontId="17" fillId="0" borderId="0"/>
    <xf numFmtId="0" fontId="27" fillId="0" borderId="0"/>
    <xf numFmtId="0" fontId="51" fillId="0" borderId="0"/>
    <xf numFmtId="0" fontId="40" fillId="0" borderId="0"/>
    <xf numFmtId="0" fontId="59" fillId="0" borderId="17" applyNumberFormat="0" applyFill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0" fillId="10" borderId="14" applyNumberFormat="0" applyFont="0" applyAlignment="0" applyProtection="0"/>
    <xf numFmtId="0" fontId="27" fillId="10" borderId="14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4" fillId="22" borderId="15" applyNumberFormat="0" applyAlignment="0" applyProtection="0"/>
    <xf numFmtId="0" fontId="65" fillId="0" borderId="13" applyNumberFormat="0" applyFill="0" applyAlignment="0" applyProtection="0"/>
    <xf numFmtId="0" fontId="65" fillId="0" borderId="13" applyNumberFormat="0" applyFill="0" applyAlignment="0" applyProtection="0"/>
    <xf numFmtId="0" fontId="62" fillId="13" borderId="0" applyNumberFormat="0" applyBorder="0" applyAlignment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127" fillId="0" borderId="0"/>
    <xf numFmtId="0" fontId="6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85" fontId="199" fillId="0" borderId="0" applyFont="0" applyFill="0" applyBorder="0" applyAlignment="0" applyProtection="0"/>
    <xf numFmtId="173" fontId="199" fillId="0" borderId="0" applyFont="0" applyFill="0" applyBorder="0" applyAlignment="0" applyProtection="0"/>
    <xf numFmtId="227" fontId="28" fillId="0" borderId="0" applyNumberFormat="0" applyFill="0" applyBorder="0" applyAlignment="0" applyProtection="0"/>
    <xf numFmtId="227" fontId="28" fillId="0" borderId="0" applyNumberForma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73" fontId="86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206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1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67" fillId="4" borderId="0" applyNumberFormat="0" applyBorder="0" applyAlignment="0" applyProtection="0"/>
    <xf numFmtId="0" fontId="67" fillId="4" borderId="0" applyNumberFormat="0" applyBorder="0" applyAlignment="0" applyProtection="0"/>
    <xf numFmtId="228" fontId="200" fillId="24" borderId="32" applyFill="0" applyBorder="0">
      <alignment horizontal="center" vertical="center" wrapText="1"/>
      <protection locked="0"/>
    </xf>
    <xf numFmtId="210" fontId="201" fillId="0" borderId="0">
      <alignment wrapText="1"/>
    </xf>
    <xf numFmtId="210" fontId="146" fillId="0" borderId="0">
      <alignment wrapText="1"/>
    </xf>
    <xf numFmtId="167" fontId="202" fillId="0" borderId="0" applyFont="0" applyFill="0" applyBorder="0" applyAlignment="0" applyProtection="0"/>
    <xf numFmtId="0" fontId="204" fillId="0" borderId="0" applyNumberFormat="0" applyFill="0" applyBorder="0" applyAlignment="0" applyProtection="0"/>
    <xf numFmtId="0" fontId="19" fillId="0" borderId="0"/>
    <xf numFmtId="0" fontId="16" fillId="0" borderId="0"/>
    <xf numFmtId="0" fontId="204" fillId="0" borderId="0" applyNumberFormat="0" applyFill="0" applyBorder="0" applyAlignment="0" applyProtection="0"/>
    <xf numFmtId="0" fontId="16" fillId="0" borderId="0"/>
    <xf numFmtId="0" fontId="19" fillId="0" borderId="0"/>
    <xf numFmtId="0" fontId="15" fillId="0" borderId="0"/>
    <xf numFmtId="0" fontId="15" fillId="0" borderId="0"/>
    <xf numFmtId="0" fontId="235" fillId="0" borderId="0"/>
    <xf numFmtId="0" fontId="23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35" fillId="0" borderId="0"/>
    <xf numFmtId="0" fontId="23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207" fillId="0" borderId="0" xfId="1825" applyFont="1" applyBorder="1" applyAlignment="1" applyProtection="1">
      <alignment vertical="center"/>
      <protection hidden="1"/>
    </xf>
    <xf numFmtId="0" fontId="230" fillId="0" borderId="0" xfId="1825" applyFont="1" applyBorder="1" applyAlignment="1" applyProtection="1">
      <protection hidden="1"/>
    </xf>
    <xf numFmtId="0" fontId="230" fillId="0" borderId="29" xfId="1825" applyFont="1" applyFill="1" applyBorder="1" applyAlignment="1" applyProtection="1">
      <protection hidden="1"/>
    </xf>
    <xf numFmtId="0" fontId="140" fillId="0" borderId="33" xfId="0" applyFont="1" applyFill="1" applyBorder="1" applyAlignment="1" applyProtection="1">
      <alignment wrapText="1"/>
      <protection hidden="1"/>
    </xf>
    <xf numFmtId="0" fontId="230" fillId="0" borderId="28" xfId="1825" applyFont="1" applyBorder="1" applyAlignment="1" applyProtection="1">
      <protection hidden="1"/>
    </xf>
    <xf numFmtId="0" fontId="30" fillId="40" borderId="47" xfId="0" applyFont="1" applyFill="1" applyBorder="1" applyAlignment="1" applyProtection="1">
      <alignment wrapText="1"/>
      <protection hidden="1"/>
    </xf>
    <xf numFmtId="0" fontId="214" fillId="41" borderId="41" xfId="0" applyFont="1" applyFill="1" applyBorder="1" applyAlignment="1" applyProtection="1">
      <alignment vertical="center" wrapText="1"/>
      <protection hidden="1"/>
    </xf>
    <xf numFmtId="0" fontId="214" fillId="41" borderId="49" xfId="0" applyFont="1" applyFill="1" applyBorder="1" applyAlignment="1" applyProtection="1">
      <alignment vertical="center" wrapText="1"/>
      <protection hidden="1"/>
    </xf>
    <xf numFmtId="171" fontId="214" fillId="41" borderId="50" xfId="0" applyNumberFormat="1" applyFont="1" applyFill="1" applyBorder="1" applyAlignment="1" applyProtection="1">
      <alignment vertical="center" wrapText="1"/>
      <protection hidden="1"/>
    </xf>
    <xf numFmtId="0" fontId="210" fillId="0" borderId="0" xfId="1826" applyFont="1" applyFill="1" applyBorder="1" applyAlignment="1" applyProtection="1">
      <alignment vertical="center" textRotation="90" wrapText="1"/>
      <protection hidden="1"/>
    </xf>
    <xf numFmtId="0" fontId="31" fillId="0" borderId="0" xfId="0" applyFont="1" applyProtection="1">
      <protection hidden="1"/>
    </xf>
    <xf numFmtId="0" fontId="19" fillId="0" borderId="48" xfId="0" applyFont="1" applyFill="1" applyBorder="1" applyAlignment="1" applyProtection="1">
      <protection hidden="1"/>
    </xf>
    <xf numFmtId="0" fontId="19" fillId="0" borderId="0" xfId="0" applyFont="1" applyProtection="1">
      <protection hidden="1"/>
    </xf>
    <xf numFmtId="0" fontId="207" fillId="0" borderId="0" xfId="1825" applyFont="1" applyBorder="1" applyAlignment="1" applyProtection="1">
      <protection locked="0"/>
    </xf>
    <xf numFmtId="0" fontId="205" fillId="0" borderId="0" xfId="0" applyFont="1" applyBorder="1" applyProtection="1">
      <protection locked="0"/>
    </xf>
    <xf numFmtId="0" fontId="205" fillId="0" borderId="18" xfId="0" applyFont="1" applyBorder="1" applyAlignment="1" applyProtection="1">
      <protection locked="0"/>
    </xf>
    <xf numFmtId="0" fontId="205" fillId="0" borderId="18" xfId="0" applyFont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229" fontId="31" fillId="0" borderId="5" xfId="1824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Protection="1">
      <protection locked="0"/>
    </xf>
    <xf numFmtId="0" fontId="31" fillId="0" borderId="0" xfId="0" applyFont="1" applyProtection="1">
      <protection locked="0"/>
    </xf>
    <xf numFmtId="171" fontId="234" fillId="0" borderId="0" xfId="0" applyNumberFormat="1" applyFont="1" applyFill="1" applyProtection="1">
      <protection locked="0"/>
    </xf>
    <xf numFmtId="0" fontId="19" fillId="0" borderId="0" xfId="0" applyFont="1" applyProtection="1">
      <protection locked="0"/>
    </xf>
    <xf numFmtId="0" fontId="231" fillId="0" borderId="0" xfId="0" applyFont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19" fillId="0" borderId="0" xfId="0" applyFont="1" applyFill="1" applyProtection="1">
      <protection locked="0"/>
    </xf>
    <xf numFmtId="229" fontId="31" fillId="0" borderId="5" xfId="1824" applyNumberFormat="1" applyFont="1" applyFill="1" applyBorder="1" applyAlignment="1" applyProtection="1">
      <alignment horizontal="center" vertical="center"/>
    </xf>
    <xf numFmtId="171" fontId="211" fillId="40" borderId="0" xfId="0" applyNumberFormat="1" applyFont="1" applyFill="1" applyBorder="1" applyAlignment="1" applyProtection="1">
      <alignment horizontal="right" vertical="center" wrapText="1"/>
    </xf>
    <xf numFmtId="0" fontId="211" fillId="40" borderId="0" xfId="0" applyNumberFormat="1" applyFont="1" applyFill="1" applyBorder="1" applyAlignment="1" applyProtection="1">
      <alignment horizontal="right" vertical="center" wrapText="1"/>
    </xf>
    <xf numFmtId="171" fontId="209" fillId="0" borderId="0" xfId="0" applyNumberFormat="1" applyFont="1" applyFill="1" applyBorder="1" applyAlignment="1" applyProtection="1">
      <alignment horizontal="right"/>
    </xf>
    <xf numFmtId="171" fontId="234" fillId="0" borderId="0" xfId="0" applyNumberFormat="1" applyFont="1" applyFill="1" applyProtection="1"/>
    <xf numFmtId="171" fontId="234" fillId="0" borderId="0" xfId="0" applyNumberFormat="1" applyFont="1" applyFill="1" applyAlignment="1" applyProtection="1">
      <alignment horizontal="right"/>
    </xf>
    <xf numFmtId="2" fontId="0" fillId="0" borderId="0" xfId="0" applyNumberFormat="1" applyProtection="1">
      <protection locked="0"/>
    </xf>
    <xf numFmtId="2" fontId="211" fillId="40" borderId="0" xfId="0" applyNumberFormat="1" applyFont="1" applyFill="1" applyBorder="1" applyAlignment="1" applyProtection="1">
      <alignment horizontal="right" vertical="center" wrapText="1"/>
    </xf>
    <xf numFmtId="2" fontId="209" fillId="0" borderId="0" xfId="0" applyNumberFormat="1" applyFont="1" applyFill="1" applyBorder="1" applyAlignment="1" applyProtection="1">
      <alignment horizontal="right"/>
    </xf>
    <xf numFmtId="0" fontId="209" fillId="0" borderId="0" xfId="0" applyNumberFormat="1" applyFont="1" applyFill="1" applyBorder="1" applyAlignment="1" applyProtection="1">
      <alignment horizontal="right"/>
    </xf>
    <xf numFmtId="171" fontId="209" fillId="0" borderId="30" xfId="0" applyNumberFormat="1" applyFont="1" applyFill="1" applyBorder="1" applyAlignment="1" applyProtection="1">
      <alignment horizontal="right"/>
    </xf>
    <xf numFmtId="171" fontId="19" fillId="0" borderId="0" xfId="0" applyNumberFormat="1" applyFont="1" applyFill="1" applyBorder="1" applyProtection="1">
      <protection locked="0"/>
    </xf>
    <xf numFmtId="171" fontId="19" fillId="0" borderId="0" xfId="0" applyNumberFormat="1" applyFont="1" applyProtection="1">
      <protection locked="0"/>
    </xf>
    <xf numFmtId="0" fontId="206" fillId="0" borderId="0" xfId="1825" applyFont="1" applyBorder="1" applyAlignment="1" applyProtection="1">
      <protection hidden="1"/>
    </xf>
    <xf numFmtId="0" fontId="208" fillId="0" borderId="28" xfId="1825" applyFont="1" applyBorder="1" applyAlignment="1" applyProtection="1">
      <protection hidden="1"/>
    </xf>
    <xf numFmtId="0" fontId="30" fillId="40" borderId="25" xfId="0" applyFont="1" applyFill="1" applyBorder="1" applyAlignment="1" applyProtection="1">
      <alignment wrapText="1"/>
      <protection hidden="1"/>
    </xf>
    <xf numFmtId="0" fontId="0" fillId="0" borderId="0" xfId="0" applyProtection="1">
      <protection hidden="1"/>
    </xf>
    <xf numFmtId="171" fontId="211" fillId="39" borderId="0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27" fillId="0" borderId="0" xfId="792" applyFill="1" applyBorder="1" applyProtection="1">
      <protection hidden="1"/>
    </xf>
    <xf numFmtId="0" fontId="27" fillId="0" borderId="42" xfId="792" applyFill="1" applyBorder="1" applyProtection="1">
      <protection hidden="1"/>
    </xf>
    <xf numFmtId="0" fontId="213" fillId="0" borderId="0" xfId="792" applyFont="1" applyFill="1" applyBorder="1" applyProtection="1">
      <protection hidden="1"/>
    </xf>
    <xf numFmtId="0" fontId="31" fillId="0" borderId="0" xfId="792" applyFont="1" applyFill="1" applyBorder="1" applyProtection="1">
      <protection hidden="1"/>
    </xf>
    <xf numFmtId="0" fontId="226" fillId="0" borderId="0" xfId="792" applyFont="1" applyFill="1" applyBorder="1" applyProtection="1">
      <protection hidden="1"/>
    </xf>
    <xf numFmtId="0" fontId="130" fillId="0" borderId="0" xfId="792" applyFont="1" applyFill="1" applyBorder="1" applyAlignment="1" applyProtection="1">
      <protection hidden="1"/>
    </xf>
    <xf numFmtId="0" fontId="48" fillId="0" borderId="0" xfId="792" applyFont="1" applyFill="1" applyBorder="1" applyAlignment="1" applyProtection="1">
      <protection hidden="1"/>
    </xf>
    <xf numFmtId="0" fontId="48" fillId="0" borderId="43" xfId="792" applyFont="1" applyFill="1" applyBorder="1" applyAlignment="1" applyProtection="1">
      <protection hidden="1"/>
    </xf>
    <xf numFmtId="0" fontId="48" fillId="0" borderId="38" xfId="792" applyFont="1" applyFill="1" applyBorder="1" applyAlignment="1" applyProtection="1">
      <protection hidden="1"/>
    </xf>
    <xf numFmtId="0" fontId="213" fillId="0" borderId="44" xfId="792" applyFont="1" applyFill="1" applyBorder="1" applyAlignment="1" applyProtection="1">
      <protection hidden="1"/>
    </xf>
    <xf numFmtId="0" fontId="213" fillId="0" borderId="44" xfId="0" applyFont="1" applyFill="1" applyBorder="1" applyAlignment="1" applyProtection="1">
      <alignment horizontal="center" vertical="center" wrapText="1"/>
      <protection hidden="1"/>
    </xf>
    <xf numFmtId="0" fontId="36" fillId="0" borderId="0" xfId="792" applyFont="1" applyFill="1" applyBorder="1" applyAlignment="1" applyProtection="1">
      <alignment horizontal="center"/>
      <protection hidden="1"/>
    </xf>
    <xf numFmtId="0" fontId="36" fillId="0" borderId="43" xfId="792" applyFont="1" applyFill="1" applyBorder="1" applyAlignment="1" applyProtection="1">
      <alignment horizontal="center"/>
      <protection hidden="1"/>
    </xf>
    <xf numFmtId="0" fontId="36" fillId="0" borderId="40" xfId="792" applyFont="1" applyFill="1" applyBorder="1" applyAlignment="1" applyProtection="1">
      <alignment horizontal="center"/>
      <protection hidden="1"/>
    </xf>
    <xf numFmtId="0" fontId="213" fillId="0" borderId="0" xfId="792" applyFont="1" applyFill="1" applyBorder="1" applyAlignment="1" applyProtection="1">
      <alignment horizontal="center"/>
      <protection hidden="1"/>
    </xf>
    <xf numFmtId="0" fontId="213" fillId="0" borderId="0" xfId="0" applyFont="1" applyFill="1" applyBorder="1" applyAlignment="1" applyProtection="1">
      <alignment vertical="center" wrapText="1"/>
      <protection hidden="1"/>
    </xf>
    <xf numFmtId="0" fontId="212" fillId="0" borderId="0" xfId="0" applyFont="1" applyFill="1" applyBorder="1" applyAlignment="1" applyProtection="1">
      <alignment horizontal="center" vertical="center" wrapText="1"/>
      <protection hidden="1"/>
    </xf>
    <xf numFmtId="0" fontId="32" fillId="0" borderId="0" xfId="792" applyFont="1" applyFill="1" applyBorder="1" applyAlignment="1" applyProtection="1">
      <alignment vertical="center"/>
      <protection hidden="1"/>
    </xf>
    <xf numFmtId="0" fontId="32" fillId="0" borderId="0" xfId="0" applyFont="1" applyFill="1" applyBorder="1" applyAlignment="1" applyProtection="1">
      <protection hidden="1"/>
    </xf>
    <xf numFmtId="0" fontId="218" fillId="0" borderId="0" xfId="792" applyFont="1" applyFill="1" applyBorder="1" applyProtection="1">
      <protection hidden="1"/>
    </xf>
    <xf numFmtId="0" fontId="221" fillId="0" borderId="44" xfId="0" applyFont="1" applyFill="1" applyBorder="1" applyAlignment="1" applyProtection="1">
      <protection hidden="1"/>
    </xf>
    <xf numFmtId="0" fontId="221" fillId="0" borderId="0" xfId="0" applyFont="1" applyFill="1" applyBorder="1" applyAlignment="1" applyProtection="1">
      <protection hidden="1"/>
    </xf>
    <xf numFmtId="0" fontId="213" fillId="0" borderId="0" xfId="0" applyFont="1" applyFill="1" applyBorder="1" applyAlignment="1" applyProtection="1">
      <alignment horizontal="center" vertical="center" wrapText="1"/>
      <protection hidden="1"/>
    </xf>
    <xf numFmtId="0" fontId="32" fillId="0" borderId="42" xfId="792" applyFont="1" applyFill="1" applyBorder="1" applyAlignment="1" applyProtection="1">
      <alignment vertical="center"/>
      <protection hidden="1"/>
    </xf>
    <xf numFmtId="0" fontId="32" fillId="0" borderId="0" xfId="0" applyFont="1" applyFill="1" applyBorder="1" applyAlignment="1" applyProtection="1">
      <alignment horizontal="center"/>
      <protection hidden="1"/>
    </xf>
    <xf numFmtId="0" fontId="221" fillId="0" borderId="0" xfId="0" applyFont="1" applyFill="1" applyBorder="1" applyAlignment="1" applyProtection="1">
      <alignment horizontal="center"/>
      <protection hidden="1"/>
    </xf>
    <xf numFmtId="0" fontId="221" fillId="0" borderId="0" xfId="793" applyFont="1" applyFill="1" applyBorder="1" applyAlignment="1" applyProtection="1">
      <alignment vertical="center"/>
      <protection hidden="1"/>
    </xf>
    <xf numFmtId="0" fontId="215" fillId="0" borderId="36" xfId="0" applyFont="1" applyFill="1" applyBorder="1" applyAlignment="1" applyProtection="1">
      <alignment vertical="center" wrapText="1"/>
      <protection hidden="1"/>
    </xf>
    <xf numFmtId="0" fontId="212" fillId="0" borderId="43" xfId="0" applyFont="1" applyFill="1" applyBorder="1" applyAlignment="1" applyProtection="1">
      <alignment horizontal="center" vertical="center" wrapText="1"/>
      <protection hidden="1"/>
    </xf>
    <xf numFmtId="0" fontId="32" fillId="0" borderId="0" xfId="793" applyFont="1" applyFill="1" applyBorder="1" applyAlignment="1" applyProtection="1">
      <alignment horizontal="center"/>
      <protection hidden="1"/>
    </xf>
    <xf numFmtId="0" fontId="221" fillId="0" borderId="44" xfId="793" applyFont="1" applyFill="1" applyBorder="1" applyAlignment="1" applyProtection="1">
      <alignment horizontal="center"/>
      <protection hidden="1"/>
    </xf>
    <xf numFmtId="0" fontId="30" fillId="0" borderId="0" xfId="793" applyFont="1" applyFill="1" applyBorder="1" applyAlignment="1" applyProtection="1">
      <alignment horizontal="center"/>
      <protection hidden="1"/>
    </xf>
    <xf numFmtId="177" fontId="42" fillId="0" borderId="0" xfId="612" applyNumberFormat="1" applyFont="1" applyFill="1" applyBorder="1" applyAlignment="1" applyProtection="1">
      <alignment horizontal="left"/>
      <protection hidden="1"/>
    </xf>
    <xf numFmtId="177" fontId="42" fillId="0" borderId="43" xfId="612" applyNumberFormat="1" applyFont="1" applyFill="1" applyBorder="1" applyAlignment="1" applyProtection="1">
      <alignment horizontal="left"/>
      <protection hidden="1"/>
    </xf>
    <xf numFmtId="0" fontId="30" fillId="0" borderId="0" xfId="792" applyFont="1" applyFill="1" applyBorder="1" applyProtection="1">
      <protection hidden="1"/>
    </xf>
    <xf numFmtId="0" fontId="222" fillId="0" borderId="0" xfId="1825" applyFont="1" applyFill="1" applyBorder="1" applyAlignment="1" applyProtection="1">
      <alignment horizontal="left" vertical="center"/>
      <protection hidden="1"/>
    </xf>
    <xf numFmtId="0" fontId="227" fillId="0" borderId="0" xfId="1825" applyFont="1" applyFill="1" applyBorder="1" applyAlignment="1" applyProtection="1">
      <alignment horizontal="left" vertical="center"/>
      <protection hidden="1"/>
    </xf>
    <xf numFmtId="177" fontId="30" fillId="0" borderId="0" xfId="612" applyNumberFormat="1" applyFont="1" applyFill="1" applyBorder="1" applyAlignment="1" applyProtection="1">
      <alignment horizontal="left" indent="1"/>
      <protection hidden="1"/>
    </xf>
    <xf numFmtId="177" fontId="30" fillId="0" borderId="43" xfId="612" applyNumberFormat="1" applyFont="1" applyFill="1" applyBorder="1" applyAlignment="1" applyProtection="1">
      <alignment horizontal="left" indent="1"/>
      <protection hidden="1"/>
    </xf>
    <xf numFmtId="171" fontId="31" fillId="0" borderId="0" xfId="0" applyNumberFormat="1" applyFont="1" applyFill="1" applyBorder="1" applyAlignment="1" applyProtection="1">
      <protection hidden="1"/>
    </xf>
    <xf numFmtId="0" fontId="218" fillId="0" borderId="36" xfId="792" applyFont="1" applyBorder="1" applyProtection="1">
      <protection hidden="1"/>
    </xf>
    <xf numFmtId="171" fontId="213" fillId="0" borderId="44" xfId="0" applyNumberFormat="1" applyFont="1" applyFill="1" applyBorder="1" applyAlignment="1" applyProtection="1">
      <protection hidden="1"/>
    </xf>
    <xf numFmtId="0" fontId="27" fillId="0" borderId="0" xfId="792" applyFont="1" applyProtection="1">
      <protection hidden="1"/>
    </xf>
    <xf numFmtId="177" fontId="42" fillId="0" borderId="0" xfId="612" applyNumberFormat="1" applyFont="1" applyFill="1" applyBorder="1" applyAlignment="1" applyProtection="1">
      <alignment horizontal="left" indent="1"/>
      <protection hidden="1"/>
    </xf>
    <xf numFmtId="177" fontId="42" fillId="0" borderId="43" xfId="612" applyNumberFormat="1" applyFont="1" applyFill="1" applyBorder="1" applyAlignment="1" applyProtection="1">
      <alignment horizontal="left" indent="1"/>
      <protection hidden="1"/>
    </xf>
    <xf numFmtId="171" fontId="31" fillId="0" borderId="0" xfId="0" applyNumberFormat="1" applyFont="1" applyFill="1" applyBorder="1" applyAlignment="1" applyProtection="1">
      <alignment horizontal="right"/>
      <protection hidden="1"/>
    </xf>
    <xf numFmtId="171" fontId="213" fillId="0" borderId="0" xfId="0" applyNumberFormat="1" applyFont="1" applyFill="1" applyBorder="1" applyAlignment="1" applyProtection="1">
      <alignment horizontal="right"/>
      <protection hidden="1"/>
    </xf>
    <xf numFmtId="177" fontId="50" fillId="0" borderId="0" xfId="612" applyNumberFormat="1" applyFont="1" applyFill="1" applyBorder="1" applyAlignment="1" applyProtection="1">
      <alignment horizontal="left" indent="2"/>
      <protection hidden="1"/>
    </xf>
    <xf numFmtId="177" fontId="50" fillId="0" borderId="43" xfId="612" applyNumberFormat="1" applyFont="1" applyFill="1" applyBorder="1" applyAlignment="1" applyProtection="1">
      <alignment horizontal="left" indent="2"/>
      <protection hidden="1"/>
    </xf>
    <xf numFmtId="171" fontId="213" fillId="0" borderId="0" xfId="0" applyNumberFormat="1" applyFont="1" applyFill="1" applyBorder="1" applyAlignment="1" applyProtection="1">
      <protection hidden="1"/>
    </xf>
    <xf numFmtId="177" fontId="43" fillId="0" borderId="0" xfId="612" applyNumberFormat="1" applyFont="1" applyFill="1" applyBorder="1" applyAlignment="1" applyProtection="1">
      <alignment horizontal="left" indent="3"/>
      <protection hidden="1"/>
    </xf>
    <xf numFmtId="177" fontId="43" fillId="0" borderId="43" xfId="612" applyNumberFormat="1" applyFont="1" applyFill="1" applyBorder="1" applyAlignment="1" applyProtection="1">
      <alignment horizontal="left" indent="3"/>
      <protection hidden="1"/>
    </xf>
    <xf numFmtId="171" fontId="37" fillId="0" borderId="0" xfId="0" applyNumberFormat="1" applyFont="1" applyFill="1" applyBorder="1" applyAlignment="1" applyProtection="1">
      <protection hidden="1"/>
    </xf>
    <xf numFmtId="0" fontId="218" fillId="0" borderId="0" xfId="792" applyFont="1" applyProtection="1">
      <protection hidden="1"/>
    </xf>
    <xf numFmtId="171" fontId="232" fillId="0" borderId="0" xfId="0" applyNumberFormat="1" applyFont="1" applyFill="1" applyBorder="1" applyAlignment="1" applyProtection="1">
      <protection hidden="1"/>
    </xf>
    <xf numFmtId="0" fontId="223" fillId="0" borderId="0" xfId="0" applyFont="1" applyFill="1" applyBorder="1" applyAlignment="1" applyProtection="1">
      <alignment vertical="center"/>
      <protection hidden="1"/>
    </xf>
    <xf numFmtId="0" fontId="227" fillId="0" borderId="42" xfId="1825" applyFont="1" applyFill="1" applyBorder="1" applyAlignment="1" applyProtection="1">
      <alignment horizontal="left" vertical="center"/>
      <protection hidden="1"/>
    </xf>
    <xf numFmtId="171" fontId="37" fillId="0" borderId="42" xfId="0" applyNumberFormat="1" applyFont="1" applyFill="1" applyBorder="1" applyAlignment="1" applyProtection="1">
      <protection hidden="1"/>
    </xf>
    <xf numFmtId="171" fontId="232" fillId="0" borderId="44" xfId="0" applyNumberFormat="1" applyFont="1" applyFill="1" applyBorder="1" applyAlignment="1" applyProtection="1">
      <protection hidden="1"/>
    </xf>
    <xf numFmtId="0" fontId="213" fillId="40" borderId="44" xfId="0" applyFont="1" applyFill="1" applyBorder="1" applyAlignment="1" applyProtection="1">
      <alignment horizontal="center" vertical="center" wrapText="1"/>
      <protection hidden="1"/>
    </xf>
    <xf numFmtId="0" fontId="227" fillId="40" borderId="37" xfId="1825" applyFont="1" applyFill="1" applyBorder="1" applyAlignment="1" applyProtection="1">
      <alignment horizontal="center" vertical="center" wrapText="1"/>
      <protection hidden="1"/>
    </xf>
    <xf numFmtId="0" fontId="31" fillId="40" borderId="0" xfId="1825" applyFont="1" applyFill="1" applyBorder="1" applyAlignment="1" applyProtection="1">
      <alignment vertical="center"/>
      <protection hidden="1"/>
    </xf>
    <xf numFmtId="0" fontId="31" fillId="40" borderId="45" xfId="1825" applyFont="1" applyFill="1" applyBorder="1" applyAlignment="1" applyProtection="1">
      <alignment vertical="center"/>
      <protection hidden="1"/>
    </xf>
    <xf numFmtId="177" fontId="50" fillId="0" borderId="0" xfId="612" applyNumberFormat="1" applyFont="1" applyFill="1" applyBorder="1" applyAlignment="1" applyProtection="1">
      <alignment horizontal="left" indent="4"/>
      <protection hidden="1"/>
    </xf>
    <xf numFmtId="177" fontId="50" fillId="0" borderId="43" xfId="612" applyNumberFormat="1" applyFont="1" applyFill="1" applyBorder="1" applyAlignment="1" applyProtection="1">
      <alignment horizontal="left" indent="4"/>
      <protection hidden="1"/>
    </xf>
    <xf numFmtId="171" fontId="37" fillId="0" borderId="40" xfId="0" applyNumberFormat="1" applyFont="1" applyFill="1" applyBorder="1" applyAlignment="1" applyProtection="1">
      <protection hidden="1"/>
    </xf>
    <xf numFmtId="0" fontId="227" fillId="40" borderId="38" xfId="1825" applyFont="1" applyFill="1" applyBorder="1" applyAlignment="1" applyProtection="1">
      <alignment horizontal="center" vertical="center" wrapText="1"/>
      <protection hidden="1"/>
    </xf>
    <xf numFmtId="0" fontId="31" fillId="40" borderId="0" xfId="1825" applyFont="1" applyFill="1" applyBorder="1" applyAlignment="1" applyProtection="1">
      <alignment horizontal="left" vertical="center"/>
      <protection hidden="1"/>
    </xf>
    <xf numFmtId="0" fontId="225" fillId="40" borderId="43" xfId="1825" applyFont="1" applyFill="1" applyBorder="1" applyAlignment="1" applyProtection="1">
      <alignment horizontal="left" vertical="center"/>
      <protection hidden="1"/>
    </xf>
    <xf numFmtId="0" fontId="203" fillId="0" borderId="0" xfId="0" applyFont="1" applyFill="1" applyBorder="1" applyAlignment="1" applyProtection="1">
      <alignment vertical="center" wrapText="1"/>
      <protection hidden="1"/>
    </xf>
    <xf numFmtId="171" fontId="139" fillId="0" borderId="0" xfId="0" applyNumberFormat="1" applyFont="1" applyFill="1" applyBorder="1" applyAlignment="1" applyProtection="1">
      <protection hidden="1"/>
    </xf>
    <xf numFmtId="0" fontId="219" fillId="0" borderId="0" xfId="792" applyFont="1" applyProtection="1">
      <protection hidden="1"/>
    </xf>
    <xf numFmtId="0" fontId="213" fillId="0" borderId="44" xfId="792" applyFont="1" applyFill="1" applyBorder="1" applyAlignment="1" applyProtection="1">
      <alignment horizontal="center" vertical="center"/>
      <protection hidden="1"/>
    </xf>
    <xf numFmtId="0" fontId="44" fillId="0" borderId="0" xfId="792" applyFont="1" applyProtection="1">
      <protection hidden="1"/>
    </xf>
    <xf numFmtId="0" fontId="227" fillId="40" borderId="39" xfId="1825" applyFont="1" applyFill="1" applyBorder="1" applyAlignment="1" applyProtection="1">
      <alignment horizontal="center" vertical="center" wrapText="1"/>
      <protection hidden="1"/>
    </xf>
    <xf numFmtId="0" fontId="31" fillId="40" borderId="42" xfId="1825" applyFont="1" applyFill="1" applyBorder="1" applyAlignment="1" applyProtection="1">
      <alignment horizontal="left" vertical="center"/>
      <protection hidden="1"/>
    </xf>
    <xf numFmtId="0" fontId="225" fillId="40" borderId="46" xfId="1825" applyFont="1" applyFill="1" applyBorder="1" applyAlignment="1" applyProtection="1">
      <alignment horizontal="left" vertical="center"/>
      <protection hidden="1"/>
    </xf>
    <xf numFmtId="177" fontId="141" fillId="0" borderId="0" xfId="612" applyNumberFormat="1" applyFont="1" applyFill="1" applyBorder="1" applyAlignment="1" applyProtection="1">
      <alignment horizontal="left" indent="5"/>
      <protection hidden="1"/>
    </xf>
    <xf numFmtId="171" fontId="220" fillId="0" borderId="0" xfId="0" applyNumberFormat="1" applyFont="1" applyFill="1" applyBorder="1" applyAlignment="1" applyProtection="1">
      <protection hidden="1"/>
    </xf>
    <xf numFmtId="171" fontId="224" fillId="0" borderId="0" xfId="0" applyNumberFormat="1" applyFont="1" applyFill="1" applyBorder="1" applyAlignment="1" applyProtection="1">
      <protection hidden="1"/>
    </xf>
    <xf numFmtId="171" fontId="37" fillId="0" borderId="0" xfId="0" applyNumberFormat="1" applyFont="1" applyFill="1" applyBorder="1" applyAlignment="1" applyProtection="1">
      <alignment horizontal="right"/>
      <protection hidden="1"/>
    </xf>
    <xf numFmtId="171" fontId="139" fillId="0" borderId="0" xfId="0" applyNumberFormat="1" applyFont="1" applyFill="1" applyBorder="1" applyAlignment="1" applyProtection="1">
      <alignment horizontal="right"/>
      <protection hidden="1"/>
    </xf>
    <xf numFmtId="0" fontId="38" fillId="0" borderId="0" xfId="792" applyFont="1" applyFill="1" applyBorder="1" applyProtection="1">
      <protection hidden="1"/>
    </xf>
    <xf numFmtId="0" fontId="233" fillId="0" borderId="44" xfId="792" applyFont="1" applyFill="1" applyBorder="1" applyProtection="1">
      <protection hidden="1"/>
    </xf>
    <xf numFmtId="171" fontId="31" fillId="0" borderId="0" xfId="792" applyNumberFormat="1" applyFont="1" applyFill="1" applyBorder="1" applyProtection="1">
      <protection hidden="1"/>
    </xf>
    <xf numFmtId="171" fontId="228" fillId="0" borderId="0" xfId="792" applyNumberFormat="1" applyFont="1" applyFill="1" applyBorder="1" applyProtection="1">
      <protection hidden="1"/>
    </xf>
    <xf numFmtId="1" fontId="43" fillId="0" borderId="0" xfId="612" applyNumberFormat="1" applyFont="1" applyFill="1" applyBorder="1" applyAlignment="1" applyProtection="1">
      <alignment horizontal="left" indent="1"/>
      <protection hidden="1"/>
    </xf>
    <xf numFmtId="0" fontId="27" fillId="0" borderId="0" xfId="792" applyFont="1" applyAlignment="1" applyProtection="1">
      <alignment horizontal="center"/>
      <protection locked="0"/>
    </xf>
    <xf numFmtId="0" fontId="27" fillId="0" borderId="0" xfId="792" applyFill="1" applyBorder="1" applyProtection="1">
      <protection locked="0"/>
    </xf>
    <xf numFmtId="0" fontId="213" fillId="0" borderId="0" xfId="792" applyFont="1" applyFill="1" applyBorder="1" applyProtection="1">
      <protection locked="0"/>
    </xf>
    <xf numFmtId="0" fontId="31" fillId="0" borderId="0" xfId="792" applyFont="1" applyFill="1" applyBorder="1" applyProtection="1">
      <protection locked="0"/>
    </xf>
    <xf numFmtId="0" fontId="226" fillId="0" borderId="0" xfId="792" applyFont="1" applyFill="1" applyBorder="1" applyProtection="1">
      <protection locked="0"/>
    </xf>
    <xf numFmtId="0" fontId="27" fillId="0" borderId="0" xfId="792" applyProtection="1">
      <protection locked="0"/>
    </xf>
    <xf numFmtId="0" fontId="48" fillId="0" borderId="0" xfId="792" applyFont="1" applyFill="1" applyBorder="1" applyAlignment="1" applyProtection="1">
      <protection locked="0"/>
    </xf>
    <xf numFmtId="0" fontId="217" fillId="0" borderId="0" xfId="792" applyFont="1" applyProtection="1">
      <protection locked="0"/>
    </xf>
    <xf numFmtId="0" fontId="32" fillId="0" borderId="0" xfId="0" applyFont="1" applyFill="1" applyBorder="1" applyAlignment="1" applyProtection="1">
      <alignment horizontal="center"/>
      <protection locked="0"/>
    </xf>
    <xf numFmtId="0" fontId="46" fillId="0" borderId="0" xfId="793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Protection="1">
      <protection locked="0"/>
    </xf>
    <xf numFmtId="0" fontId="27" fillId="0" borderId="0" xfId="792" applyFont="1" applyProtection="1">
      <protection locked="0"/>
    </xf>
    <xf numFmtId="171" fontId="31" fillId="0" borderId="0" xfId="0" applyNumberFormat="1" applyFont="1" applyFill="1" applyBorder="1" applyAlignment="1" applyProtection="1">
      <alignment vertical="center"/>
      <protection locked="0"/>
    </xf>
    <xf numFmtId="0" fontId="27" fillId="0" borderId="0" xfId="792" applyFont="1" applyFill="1" applyBorder="1" applyProtection="1">
      <protection locked="0"/>
    </xf>
    <xf numFmtId="171" fontId="31" fillId="0" borderId="0" xfId="0" applyNumberFormat="1" applyFont="1" applyFill="1" applyBorder="1" applyAlignment="1" applyProtection="1">
      <alignment horizontal="right" vertical="center"/>
      <protection locked="0"/>
    </xf>
    <xf numFmtId="171" fontId="37" fillId="0" borderId="0" xfId="0" applyNumberFormat="1" applyFont="1" applyFill="1" applyBorder="1" applyAlignment="1" applyProtection="1">
      <alignment vertical="center"/>
      <protection locked="0"/>
    </xf>
    <xf numFmtId="0" fontId="44" fillId="0" borderId="0" xfId="792" applyFont="1" applyProtection="1">
      <protection locked="0"/>
    </xf>
    <xf numFmtId="171" fontId="37" fillId="0" borderId="0" xfId="0" applyNumberFormat="1" applyFont="1" applyFill="1" applyBorder="1" applyAlignment="1" applyProtection="1">
      <alignment horizontal="right" vertical="center"/>
      <protection locked="0"/>
    </xf>
    <xf numFmtId="0" fontId="44" fillId="0" borderId="0" xfId="792" applyFont="1" applyFill="1" applyBorder="1" applyProtection="1">
      <protection locked="0"/>
    </xf>
    <xf numFmtId="171" fontId="38" fillId="0" borderId="0" xfId="792" applyNumberFormat="1" applyFont="1" applyFill="1" applyBorder="1" applyProtection="1">
      <protection locked="0"/>
    </xf>
    <xf numFmtId="1" fontId="43" fillId="0" borderId="0" xfId="612" applyNumberFormat="1" applyFont="1" applyFill="1" applyBorder="1" applyAlignment="1" applyProtection="1">
      <alignment horizontal="left" indent="1"/>
      <protection locked="0"/>
    </xf>
    <xf numFmtId="171" fontId="27" fillId="0" borderId="0" xfId="792" applyNumberFormat="1" applyFill="1" applyBorder="1" applyAlignment="1" applyProtection="1">
      <alignment horizontal="center"/>
      <protection locked="0"/>
    </xf>
    <xf numFmtId="1" fontId="42" fillId="0" borderId="0" xfId="612" applyNumberFormat="1" applyFont="1" applyFill="1" applyBorder="1" applyAlignment="1" applyProtection="1">
      <alignment horizontal="left" indent="1"/>
      <protection locked="0"/>
    </xf>
    <xf numFmtId="1" fontId="43" fillId="0" borderId="0" xfId="612" applyNumberFormat="1" applyFont="1" applyFill="1" applyBorder="1" applyAlignment="1" applyProtection="1">
      <alignment horizontal="left" indent="2"/>
      <protection locked="0"/>
    </xf>
    <xf numFmtId="1" fontId="43" fillId="0" borderId="0" xfId="612" applyNumberFormat="1" applyFont="1" applyFill="1" applyBorder="1" applyAlignment="1" applyProtection="1">
      <alignment horizontal="left" indent="4"/>
      <protection locked="0"/>
    </xf>
    <xf numFmtId="1" fontId="50" fillId="0" borderId="0" xfId="612" applyNumberFormat="1" applyFont="1" applyFill="1" applyBorder="1" applyAlignment="1" applyProtection="1">
      <alignment horizontal="left" indent="2"/>
      <protection locked="0"/>
    </xf>
    <xf numFmtId="0" fontId="29" fillId="0" borderId="0" xfId="792" applyFont="1" applyFill="1" applyBorder="1" applyProtection="1">
      <protection locked="0"/>
    </xf>
    <xf numFmtId="0" fontId="232" fillId="0" borderId="0" xfId="792" applyFont="1" applyFill="1" applyBorder="1" applyProtection="1">
      <protection locked="0"/>
    </xf>
    <xf numFmtId="0" fontId="37" fillId="0" borderId="0" xfId="792" applyFont="1" applyFill="1" applyBorder="1" applyProtection="1">
      <protection locked="0"/>
    </xf>
    <xf numFmtId="0" fontId="229" fillId="0" borderId="0" xfId="792" applyFont="1" applyFill="1" applyBorder="1" applyProtection="1">
      <protection locked="0"/>
    </xf>
    <xf numFmtId="1" fontId="27" fillId="0" borderId="0" xfId="792" applyNumberFormat="1" applyFill="1" applyBorder="1" applyProtection="1">
      <protection locked="0"/>
    </xf>
    <xf numFmtId="177" fontId="43" fillId="0" borderId="0" xfId="612" applyNumberFormat="1" applyFont="1" applyFill="1" applyBorder="1" applyAlignment="1" applyProtection="1">
      <alignment horizontal="left" indent="1"/>
      <protection locked="0"/>
    </xf>
    <xf numFmtId="0" fontId="49" fillId="0" borderId="0" xfId="792" applyFont="1" applyFill="1" applyBorder="1" applyProtection="1">
      <protection locked="0"/>
    </xf>
    <xf numFmtId="171" fontId="211" fillId="40" borderId="0" xfId="0" applyNumberFormat="1" applyFont="1" applyFill="1" applyBorder="1" applyAlignment="1" applyProtection="1">
      <alignment horizontal="right" vertical="center" wrapText="1"/>
      <protection locked="0"/>
    </xf>
    <xf numFmtId="171" fontId="209" fillId="0" borderId="0" xfId="0" applyNumberFormat="1" applyFont="1" applyFill="1" applyBorder="1" applyAlignment="1" applyProtection="1">
      <alignment horizontal="right"/>
      <protection locked="0"/>
    </xf>
    <xf numFmtId="171" fontId="211" fillId="39" borderId="0" xfId="0" applyNumberFormat="1" applyFont="1" applyFill="1" applyBorder="1" applyAlignment="1" applyProtection="1">
      <alignment horizontal="right" vertical="center" wrapText="1"/>
      <protection locked="0"/>
    </xf>
    <xf numFmtId="0" fontId="218" fillId="0" borderId="0" xfId="792" applyFont="1" applyBorder="1" applyProtection="1">
      <protection hidden="1"/>
    </xf>
    <xf numFmtId="171" fontId="234" fillId="0" borderId="0" xfId="1838" applyNumberFormat="1" applyFont="1" applyFill="1"/>
    <xf numFmtId="229" fontId="237" fillId="0" borderId="5" xfId="0" applyNumberFormat="1" applyFont="1" applyBorder="1" applyAlignment="1">
      <alignment horizontal="center" vertical="center"/>
    </xf>
    <xf numFmtId="0" fontId="0" fillId="0" borderId="0" xfId="0" applyBorder="1" applyProtection="1">
      <protection locked="0"/>
    </xf>
    <xf numFmtId="229" fontId="237" fillId="0" borderId="5" xfId="0" applyNumberFormat="1" applyFont="1" applyBorder="1" applyAlignment="1" applyProtection="1">
      <alignment horizontal="center" vertical="center"/>
      <protection locked="0"/>
    </xf>
    <xf numFmtId="171" fontId="234" fillId="0" borderId="0" xfId="1838" applyNumberFormat="1" applyFont="1" applyFill="1" applyProtection="1"/>
    <xf numFmtId="0" fontId="216" fillId="40" borderId="37" xfId="0" applyFont="1" applyFill="1" applyBorder="1" applyAlignment="1" applyProtection="1">
      <alignment horizontal="center" vertical="center" wrapText="1"/>
      <protection hidden="1"/>
    </xf>
    <xf numFmtId="0" fontId="216" fillId="40" borderId="38" xfId="0" applyFont="1" applyFill="1" applyBorder="1" applyAlignment="1" applyProtection="1">
      <alignment horizontal="center" vertical="center" wrapText="1"/>
      <protection hidden="1"/>
    </xf>
    <xf numFmtId="0" fontId="216" fillId="40" borderId="39" xfId="0" applyFont="1" applyFill="1" applyBorder="1" applyAlignment="1" applyProtection="1">
      <alignment horizontal="center" vertical="center" wrapText="1"/>
      <protection hidden="1"/>
    </xf>
    <xf numFmtId="0" fontId="213" fillId="40" borderId="37" xfId="0" applyFont="1" applyFill="1" applyBorder="1" applyAlignment="1" applyProtection="1">
      <alignment horizontal="center" vertical="center" wrapText="1"/>
      <protection hidden="1"/>
    </xf>
    <xf numFmtId="0" fontId="213" fillId="40" borderId="38" xfId="0" applyFont="1" applyFill="1" applyBorder="1" applyAlignment="1" applyProtection="1">
      <alignment horizontal="center" vertical="center" wrapText="1"/>
      <protection hidden="1"/>
    </xf>
    <xf numFmtId="0" fontId="213" fillId="40" borderId="39" xfId="0" applyFont="1" applyFill="1" applyBorder="1" applyAlignment="1" applyProtection="1">
      <alignment horizontal="center" vertical="center" wrapText="1"/>
      <protection hidden="1"/>
    </xf>
    <xf numFmtId="0" fontId="213" fillId="0" borderId="37" xfId="0" applyFont="1" applyFill="1" applyBorder="1" applyAlignment="1" applyProtection="1">
      <alignment horizontal="center" vertical="center" wrapText="1"/>
      <protection hidden="1"/>
    </xf>
    <xf numFmtId="0" fontId="213" fillId="0" borderId="39" xfId="0" applyFont="1" applyFill="1" applyBorder="1" applyAlignment="1" applyProtection="1">
      <alignment horizontal="center" vertical="center" wrapText="1"/>
      <protection hidden="1"/>
    </xf>
    <xf numFmtId="0" fontId="210" fillId="41" borderId="27" xfId="1826" applyFont="1" applyFill="1" applyBorder="1" applyAlignment="1" applyProtection="1">
      <alignment horizontal="center" vertical="center" textRotation="90" wrapText="1"/>
      <protection hidden="1"/>
    </xf>
    <xf numFmtId="0" fontId="210" fillId="41" borderId="24" xfId="1826" applyFont="1" applyFill="1" applyBorder="1" applyAlignment="1" applyProtection="1">
      <alignment horizontal="center" vertical="center" textRotation="90" wrapText="1"/>
      <protection hidden="1"/>
    </xf>
    <xf numFmtId="0" fontId="210" fillId="41" borderId="26" xfId="1826" applyFont="1" applyFill="1" applyBorder="1" applyAlignment="1" applyProtection="1">
      <alignment horizontal="center" vertical="center" textRotation="90" wrapText="1"/>
      <protection hidden="1"/>
    </xf>
  </cellXfs>
  <cellStyles count="1856">
    <cellStyle name="_Fakt_2" xfId="828"/>
    <cellStyle name="_rozhufrovka 2009" xfId="829"/>
    <cellStyle name="_АТиСТ 5а МТР липень 2008" xfId="830"/>
    <cellStyle name="_ПРГК сводний_" xfId="831"/>
    <cellStyle name="_УТГ" xfId="832"/>
    <cellStyle name="_Феодосия 5а МТР липень 2008" xfId="833"/>
    <cellStyle name="_ХТГ довідка." xfId="834"/>
    <cellStyle name="_Шебелинка 5а МТР липень 2008" xfId="835"/>
    <cellStyle name="=C:\WINNT35\SYSTEM32\COMMAND.COM" xfId="836"/>
    <cellStyle name="1 indent" xfId="1"/>
    <cellStyle name="1 indent 10" xfId="2"/>
    <cellStyle name="1 indent 2" xfId="3"/>
    <cellStyle name="1 indent 3" xfId="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2"/>
    <cellStyle name="20% - Accent1 10" xfId="23"/>
    <cellStyle name="20% - Accent1 10 2" xfId="837"/>
    <cellStyle name="20% - Accent1 2" xfId="24"/>
    <cellStyle name="20% - Accent1 2 2" xfId="838"/>
    <cellStyle name="20% - Accent1 3" xfId="25"/>
    <cellStyle name="20% - Accent1 3 2" xfId="839"/>
    <cellStyle name="20% - Accent1 4" xfId="26"/>
    <cellStyle name="20% - Accent1 4 2" xfId="840"/>
    <cellStyle name="20% - Accent1 5" xfId="27"/>
    <cellStyle name="20% - Accent1 5 2" xfId="841"/>
    <cellStyle name="20% - Accent1 6" xfId="28"/>
    <cellStyle name="20% - Accent1 6 2" xfId="842"/>
    <cellStyle name="20% - Accent1 7" xfId="29"/>
    <cellStyle name="20% - Accent1 7 2" xfId="843"/>
    <cellStyle name="20% - Accent1 8" xfId="30"/>
    <cellStyle name="20% - Accent1 8 2" xfId="844"/>
    <cellStyle name="20% - Accent1 9" xfId="31"/>
    <cellStyle name="20% - Accent1 9 2" xfId="845"/>
    <cellStyle name="20% - Accent2" xfId="32"/>
    <cellStyle name="20% - Accent2 10" xfId="33"/>
    <cellStyle name="20% - Accent2 10 2" xfId="846"/>
    <cellStyle name="20% - Accent2 2" xfId="34"/>
    <cellStyle name="20% - Accent2 2 2" xfId="847"/>
    <cellStyle name="20% - Accent2 3" xfId="35"/>
    <cellStyle name="20% - Accent2 3 2" xfId="848"/>
    <cellStyle name="20% - Accent2 4" xfId="36"/>
    <cellStyle name="20% - Accent2 4 2" xfId="849"/>
    <cellStyle name="20% - Accent2 5" xfId="37"/>
    <cellStyle name="20% - Accent2 5 2" xfId="850"/>
    <cellStyle name="20% - Accent2 6" xfId="38"/>
    <cellStyle name="20% - Accent2 6 2" xfId="851"/>
    <cellStyle name="20% - Accent2 7" xfId="39"/>
    <cellStyle name="20% - Accent2 7 2" xfId="852"/>
    <cellStyle name="20% - Accent2 8" xfId="40"/>
    <cellStyle name="20% - Accent2 8 2" xfId="853"/>
    <cellStyle name="20% - Accent2 9" xfId="41"/>
    <cellStyle name="20% - Accent2 9 2" xfId="854"/>
    <cellStyle name="20% - Accent3" xfId="42"/>
    <cellStyle name="20% - Accent3 10" xfId="43"/>
    <cellStyle name="20% - Accent3 10 2" xfId="855"/>
    <cellStyle name="20% - Accent3 2" xfId="44"/>
    <cellStyle name="20% - Accent3 2 2" xfId="856"/>
    <cellStyle name="20% - Accent3 3" xfId="45"/>
    <cellStyle name="20% - Accent3 3 2" xfId="857"/>
    <cellStyle name="20% - Accent3 4" xfId="46"/>
    <cellStyle name="20% - Accent3 4 2" xfId="858"/>
    <cellStyle name="20% - Accent3 5" xfId="47"/>
    <cellStyle name="20% - Accent3 5 2" xfId="859"/>
    <cellStyle name="20% - Accent3 6" xfId="48"/>
    <cellStyle name="20% - Accent3 6 2" xfId="860"/>
    <cellStyle name="20% - Accent3 7" xfId="49"/>
    <cellStyle name="20% - Accent3 7 2" xfId="861"/>
    <cellStyle name="20% - Accent3 8" xfId="50"/>
    <cellStyle name="20% - Accent3 8 2" xfId="862"/>
    <cellStyle name="20% - Accent3 9" xfId="51"/>
    <cellStyle name="20% - Accent3 9 2" xfId="863"/>
    <cellStyle name="20% - Accent4" xfId="52"/>
    <cellStyle name="20% - Accent4 10" xfId="53"/>
    <cellStyle name="20% - Accent4 10 2" xfId="864"/>
    <cellStyle name="20% - Accent4 2" xfId="54"/>
    <cellStyle name="20% - Accent4 2 2" xfId="865"/>
    <cellStyle name="20% - Accent4 3" xfId="55"/>
    <cellStyle name="20% - Accent4 3 2" xfId="866"/>
    <cellStyle name="20% - Accent4 4" xfId="56"/>
    <cellStyle name="20% - Accent4 4 2" xfId="867"/>
    <cellStyle name="20% - Accent4 5" xfId="57"/>
    <cellStyle name="20% - Accent4 5 2" xfId="868"/>
    <cellStyle name="20% - Accent4 6" xfId="58"/>
    <cellStyle name="20% - Accent4 6 2" xfId="869"/>
    <cellStyle name="20% - Accent4 7" xfId="59"/>
    <cellStyle name="20% - Accent4 7 2" xfId="870"/>
    <cellStyle name="20% - Accent4 8" xfId="60"/>
    <cellStyle name="20% - Accent4 8 2" xfId="871"/>
    <cellStyle name="20% - Accent4 9" xfId="61"/>
    <cellStyle name="20% - Accent4 9 2" xfId="872"/>
    <cellStyle name="20% - Accent5" xfId="62"/>
    <cellStyle name="20% - Accent5 10" xfId="63"/>
    <cellStyle name="20% - Accent5 10 2" xfId="873"/>
    <cellStyle name="20% - Accent5 2" xfId="64"/>
    <cellStyle name="20% - Accent5 2 2" xfId="874"/>
    <cellStyle name="20% - Accent5 3" xfId="65"/>
    <cellStyle name="20% - Accent5 3 2" xfId="875"/>
    <cellStyle name="20% - Accent5 4" xfId="66"/>
    <cellStyle name="20% - Accent5 4 2" xfId="876"/>
    <cellStyle name="20% - Accent5 5" xfId="67"/>
    <cellStyle name="20% - Accent5 5 2" xfId="877"/>
    <cellStyle name="20% - Accent5 6" xfId="68"/>
    <cellStyle name="20% - Accent5 6 2" xfId="878"/>
    <cellStyle name="20% - Accent5 7" xfId="69"/>
    <cellStyle name="20% - Accent5 7 2" xfId="879"/>
    <cellStyle name="20% - Accent5 8" xfId="70"/>
    <cellStyle name="20% - Accent5 8 2" xfId="880"/>
    <cellStyle name="20% - Accent5 9" xfId="71"/>
    <cellStyle name="20% - Accent5 9 2" xfId="881"/>
    <cellStyle name="20% - Accent6" xfId="72"/>
    <cellStyle name="20% - Accent6 10" xfId="73"/>
    <cellStyle name="20% - Accent6 10 2" xfId="882"/>
    <cellStyle name="20% - Accent6 2" xfId="74"/>
    <cellStyle name="20% - Accent6 2 2" xfId="883"/>
    <cellStyle name="20% - Accent6 3" xfId="75"/>
    <cellStyle name="20% - Accent6 3 2" xfId="884"/>
    <cellStyle name="20% - Accent6 4" xfId="76"/>
    <cellStyle name="20% - Accent6 4 2" xfId="885"/>
    <cellStyle name="20% - Accent6 5" xfId="77"/>
    <cellStyle name="20% - Accent6 5 2" xfId="886"/>
    <cellStyle name="20% - Accent6 6" xfId="78"/>
    <cellStyle name="20% - Accent6 6 2" xfId="887"/>
    <cellStyle name="20% - Accent6 7" xfId="79"/>
    <cellStyle name="20% - Accent6 7 2" xfId="888"/>
    <cellStyle name="20% - Accent6 8" xfId="80"/>
    <cellStyle name="20% - Accent6 8 2" xfId="889"/>
    <cellStyle name="20% - Accent6 9" xfId="81"/>
    <cellStyle name="20% - Accent6 9 2" xfId="890"/>
    <cellStyle name="20% - Акцент1 2" xfId="82"/>
    <cellStyle name="20% - Акцент1 3" xfId="83"/>
    <cellStyle name="20% - Акцент1 4" xfId="891"/>
    <cellStyle name="20% - Акцент2 2" xfId="84"/>
    <cellStyle name="20% - Акцент2 3" xfId="85"/>
    <cellStyle name="20% - Акцент2 4" xfId="892"/>
    <cellStyle name="20% - Акцент3 2" xfId="86"/>
    <cellStyle name="20% - Акцент3 3" xfId="87"/>
    <cellStyle name="20% - Акцент3 4" xfId="893"/>
    <cellStyle name="20% - Акцент4 2" xfId="88"/>
    <cellStyle name="20% - Акцент4 3" xfId="89"/>
    <cellStyle name="20% - Акцент4 4" xfId="894"/>
    <cellStyle name="20% - Акцент5 2" xfId="90"/>
    <cellStyle name="20% - Акцент5 3" xfId="895"/>
    <cellStyle name="20% - Акцент5 4" xfId="896"/>
    <cellStyle name="20% - Акцент6 2" xfId="91"/>
    <cellStyle name="20% - Акцент6 3" xfId="897"/>
    <cellStyle name="20% - Акцент6 4" xfId="898"/>
    <cellStyle name="20% – Акцентування1" xfId="92"/>
    <cellStyle name="20% – Акцентування1 2" xfId="899"/>
    <cellStyle name="20% – Акцентування2" xfId="93"/>
    <cellStyle name="20% – Акцентування2 2" xfId="900"/>
    <cellStyle name="20% – Акцентування3" xfId="94"/>
    <cellStyle name="20% – Акцентування3 2" xfId="901"/>
    <cellStyle name="20% – Акцентування4" xfId="95"/>
    <cellStyle name="20% – Акцентування4 2" xfId="902"/>
    <cellStyle name="20% – Акцентування5" xfId="96"/>
    <cellStyle name="20% – Акцентування5 2" xfId="903"/>
    <cellStyle name="20% – Акцентування6" xfId="97"/>
    <cellStyle name="20% – Акцентування6 2" xfId="904"/>
    <cellStyle name="3 indents" xfId="98"/>
    <cellStyle name="3 indents 2" xfId="905"/>
    <cellStyle name="3 indents 3" xfId="906"/>
    <cellStyle name="4 indents" xfId="99"/>
    <cellStyle name="4 indents 2" xfId="907"/>
    <cellStyle name="4 indents 3" xfId="908"/>
    <cellStyle name="40% - Accent1" xfId="100"/>
    <cellStyle name="40% - Accent1 10" xfId="101"/>
    <cellStyle name="40% - Accent1 10 2" xfId="909"/>
    <cellStyle name="40% - Accent1 2" xfId="102"/>
    <cellStyle name="40% - Accent1 2 2" xfId="910"/>
    <cellStyle name="40% - Accent1 3" xfId="103"/>
    <cellStyle name="40% - Accent1 3 2" xfId="911"/>
    <cellStyle name="40% - Accent1 4" xfId="104"/>
    <cellStyle name="40% - Accent1 4 2" xfId="912"/>
    <cellStyle name="40% - Accent1 5" xfId="105"/>
    <cellStyle name="40% - Accent1 5 2" xfId="913"/>
    <cellStyle name="40% - Accent1 6" xfId="106"/>
    <cellStyle name="40% - Accent1 6 2" xfId="914"/>
    <cellStyle name="40% - Accent1 7" xfId="107"/>
    <cellStyle name="40% - Accent1 7 2" xfId="915"/>
    <cellStyle name="40% - Accent1 8" xfId="108"/>
    <cellStyle name="40% - Accent1 8 2" xfId="916"/>
    <cellStyle name="40% - Accent1 9" xfId="109"/>
    <cellStyle name="40% - Accent1 9 2" xfId="917"/>
    <cellStyle name="40% - Accent2" xfId="110"/>
    <cellStyle name="40% - Accent2 10" xfId="111"/>
    <cellStyle name="40% - Accent2 10 2" xfId="918"/>
    <cellStyle name="40% - Accent2 2" xfId="112"/>
    <cellStyle name="40% - Accent2 2 2" xfId="919"/>
    <cellStyle name="40% - Accent2 3" xfId="113"/>
    <cellStyle name="40% - Accent2 3 2" xfId="920"/>
    <cellStyle name="40% - Accent2 4" xfId="114"/>
    <cellStyle name="40% - Accent2 4 2" xfId="921"/>
    <cellStyle name="40% - Accent2 5" xfId="115"/>
    <cellStyle name="40% - Accent2 5 2" xfId="922"/>
    <cellStyle name="40% - Accent2 6" xfId="116"/>
    <cellStyle name="40% - Accent2 6 2" xfId="923"/>
    <cellStyle name="40% - Accent2 7" xfId="117"/>
    <cellStyle name="40% - Accent2 7 2" xfId="924"/>
    <cellStyle name="40% - Accent2 8" xfId="118"/>
    <cellStyle name="40% - Accent2 8 2" xfId="925"/>
    <cellStyle name="40% - Accent2 9" xfId="119"/>
    <cellStyle name="40% - Accent2 9 2" xfId="926"/>
    <cellStyle name="40% - Accent3" xfId="120"/>
    <cellStyle name="40% - Accent3 10" xfId="121"/>
    <cellStyle name="40% - Accent3 10 2" xfId="927"/>
    <cellStyle name="40% - Accent3 2" xfId="122"/>
    <cellStyle name="40% - Accent3 2 2" xfId="928"/>
    <cellStyle name="40% - Accent3 3" xfId="123"/>
    <cellStyle name="40% - Accent3 3 2" xfId="929"/>
    <cellStyle name="40% - Accent3 4" xfId="124"/>
    <cellStyle name="40% - Accent3 4 2" xfId="930"/>
    <cellStyle name="40% - Accent3 5" xfId="125"/>
    <cellStyle name="40% - Accent3 5 2" xfId="931"/>
    <cellStyle name="40% - Accent3 6" xfId="126"/>
    <cellStyle name="40% - Accent3 6 2" xfId="932"/>
    <cellStyle name="40% - Accent3 7" xfId="127"/>
    <cellStyle name="40% - Accent3 7 2" xfId="933"/>
    <cellStyle name="40% - Accent3 8" xfId="128"/>
    <cellStyle name="40% - Accent3 8 2" xfId="934"/>
    <cellStyle name="40% - Accent3 9" xfId="129"/>
    <cellStyle name="40% - Accent3 9 2" xfId="935"/>
    <cellStyle name="40% - Accent4" xfId="130"/>
    <cellStyle name="40% - Accent4 10" xfId="131"/>
    <cellStyle name="40% - Accent4 10 2" xfId="936"/>
    <cellStyle name="40% - Accent4 2" xfId="132"/>
    <cellStyle name="40% - Accent4 2 2" xfId="937"/>
    <cellStyle name="40% - Accent4 3" xfId="133"/>
    <cellStyle name="40% - Accent4 3 2" xfId="938"/>
    <cellStyle name="40% - Accent4 4" xfId="134"/>
    <cellStyle name="40% - Accent4 4 2" xfId="939"/>
    <cellStyle name="40% - Accent4 5" xfId="135"/>
    <cellStyle name="40% - Accent4 5 2" xfId="940"/>
    <cellStyle name="40% - Accent4 6" xfId="136"/>
    <cellStyle name="40% - Accent4 6 2" xfId="941"/>
    <cellStyle name="40% - Accent4 7" xfId="137"/>
    <cellStyle name="40% - Accent4 7 2" xfId="942"/>
    <cellStyle name="40% - Accent4 8" xfId="138"/>
    <cellStyle name="40% - Accent4 8 2" xfId="943"/>
    <cellStyle name="40% - Accent4 9" xfId="139"/>
    <cellStyle name="40% - Accent4 9 2" xfId="944"/>
    <cellStyle name="40% - Accent5" xfId="140"/>
    <cellStyle name="40% - Accent5 10" xfId="141"/>
    <cellStyle name="40% - Accent5 10 2" xfId="945"/>
    <cellStyle name="40% - Accent5 2" xfId="142"/>
    <cellStyle name="40% - Accent5 2 2" xfId="946"/>
    <cellStyle name="40% - Accent5 3" xfId="143"/>
    <cellStyle name="40% - Accent5 3 2" xfId="947"/>
    <cellStyle name="40% - Accent5 4" xfId="144"/>
    <cellStyle name="40% - Accent5 4 2" xfId="948"/>
    <cellStyle name="40% - Accent5 5" xfId="145"/>
    <cellStyle name="40% - Accent5 5 2" xfId="949"/>
    <cellStyle name="40% - Accent5 6" xfId="146"/>
    <cellStyle name="40% - Accent5 6 2" xfId="950"/>
    <cellStyle name="40% - Accent5 7" xfId="147"/>
    <cellStyle name="40% - Accent5 7 2" xfId="951"/>
    <cellStyle name="40% - Accent5 8" xfId="148"/>
    <cellStyle name="40% - Accent5 8 2" xfId="952"/>
    <cellStyle name="40% - Accent5 9" xfId="149"/>
    <cellStyle name="40% - Accent5 9 2" xfId="953"/>
    <cellStyle name="40% - Accent6" xfId="150"/>
    <cellStyle name="40% - Accent6 10" xfId="151"/>
    <cellStyle name="40% - Accent6 10 2" xfId="954"/>
    <cellStyle name="40% - Accent6 2" xfId="152"/>
    <cellStyle name="40% - Accent6 2 2" xfId="955"/>
    <cellStyle name="40% - Accent6 3" xfId="153"/>
    <cellStyle name="40% - Accent6 3 2" xfId="956"/>
    <cellStyle name="40% - Accent6 4" xfId="154"/>
    <cellStyle name="40% - Accent6 4 2" xfId="957"/>
    <cellStyle name="40% - Accent6 5" xfId="155"/>
    <cellStyle name="40% - Accent6 5 2" xfId="958"/>
    <cellStyle name="40% - Accent6 6" xfId="156"/>
    <cellStyle name="40% - Accent6 6 2" xfId="959"/>
    <cellStyle name="40% - Accent6 7" xfId="157"/>
    <cellStyle name="40% - Accent6 7 2" xfId="960"/>
    <cellStyle name="40% - Accent6 8" xfId="158"/>
    <cellStyle name="40% - Accent6 8 2" xfId="961"/>
    <cellStyle name="40% - Accent6 9" xfId="159"/>
    <cellStyle name="40% - Accent6 9 2" xfId="962"/>
    <cellStyle name="40% - Акцент1 2" xfId="160"/>
    <cellStyle name="40% - Акцент1 3" xfId="963"/>
    <cellStyle name="40% - Акцент1 4" xfId="964"/>
    <cellStyle name="40% - Акцент2 2" xfId="161"/>
    <cellStyle name="40% - Акцент2 3" xfId="965"/>
    <cellStyle name="40% - Акцент2 4" xfId="966"/>
    <cellStyle name="40% - Акцент3 2" xfId="162"/>
    <cellStyle name="40% - Акцент3 3" xfId="163"/>
    <cellStyle name="40% - Акцент3 4" xfId="967"/>
    <cellStyle name="40% - Акцент4 2" xfId="164"/>
    <cellStyle name="40% - Акцент4 3" xfId="968"/>
    <cellStyle name="40% - Акцент4 4" xfId="969"/>
    <cellStyle name="40% - Акцент5 2" xfId="165"/>
    <cellStyle name="40% - Акцент5 3" xfId="970"/>
    <cellStyle name="40% - Акцент5 4" xfId="971"/>
    <cellStyle name="40% - Акцент6 2" xfId="166"/>
    <cellStyle name="40% - Акцент6 3" xfId="972"/>
    <cellStyle name="40% - Акцент6 4" xfId="973"/>
    <cellStyle name="40% – Акцентування1" xfId="167"/>
    <cellStyle name="40% – Акцентування1 2" xfId="974"/>
    <cellStyle name="40% – Акцентування2" xfId="168"/>
    <cellStyle name="40% – Акцентування2 2" xfId="975"/>
    <cellStyle name="40% – Акцентування3" xfId="169"/>
    <cellStyle name="40% – Акцентування3 2" xfId="976"/>
    <cellStyle name="40% – Акцентування4" xfId="170"/>
    <cellStyle name="40% – Акцентування4 2" xfId="977"/>
    <cellStyle name="40% – Акцентування5" xfId="171"/>
    <cellStyle name="40% – Акцентування5 2" xfId="978"/>
    <cellStyle name="40% – Акцентування6" xfId="172"/>
    <cellStyle name="40% – Акцентування6 2" xfId="979"/>
    <cellStyle name="5 indents" xfId="173"/>
    <cellStyle name="60% - Accent1" xfId="174"/>
    <cellStyle name="60% - Accent1 10" xfId="175"/>
    <cellStyle name="60% - Accent1 10 2" xfId="980"/>
    <cellStyle name="60% - Accent1 2" xfId="176"/>
    <cellStyle name="60% - Accent1 2 2" xfId="981"/>
    <cellStyle name="60% - Accent1 3" xfId="177"/>
    <cellStyle name="60% - Accent1 3 2" xfId="982"/>
    <cellStyle name="60% - Accent1 4" xfId="178"/>
    <cellStyle name="60% - Accent1 4 2" xfId="983"/>
    <cellStyle name="60% - Accent1 5" xfId="179"/>
    <cellStyle name="60% - Accent1 5 2" xfId="984"/>
    <cellStyle name="60% - Accent1 6" xfId="180"/>
    <cellStyle name="60% - Accent1 6 2" xfId="985"/>
    <cellStyle name="60% - Accent1 7" xfId="181"/>
    <cellStyle name="60% - Accent1 7 2" xfId="986"/>
    <cellStyle name="60% - Accent1 8" xfId="182"/>
    <cellStyle name="60% - Accent1 8 2" xfId="987"/>
    <cellStyle name="60% - Accent1 9" xfId="183"/>
    <cellStyle name="60% - Accent1 9 2" xfId="988"/>
    <cellStyle name="60% - Accent2" xfId="184"/>
    <cellStyle name="60% - Accent2 10" xfId="185"/>
    <cellStyle name="60% - Accent2 10 2" xfId="989"/>
    <cellStyle name="60% - Accent2 2" xfId="186"/>
    <cellStyle name="60% - Accent2 2 2" xfId="990"/>
    <cellStyle name="60% - Accent2 3" xfId="187"/>
    <cellStyle name="60% - Accent2 3 2" xfId="991"/>
    <cellStyle name="60% - Accent2 4" xfId="188"/>
    <cellStyle name="60% - Accent2 4 2" xfId="992"/>
    <cellStyle name="60% - Accent2 5" xfId="189"/>
    <cellStyle name="60% - Accent2 5 2" xfId="993"/>
    <cellStyle name="60% - Accent2 6" xfId="190"/>
    <cellStyle name="60% - Accent2 6 2" xfId="994"/>
    <cellStyle name="60% - Accent2 7" xfId="191"/>
    <cellStyle name="60% - Accent2 7 2" xfId="995"/>
    <cellStyle name="60% - Accent2 8" xfId="192"/>
    <cellStyle name="60% - Accent2 8 2" xfId="996"/>
    <cellStyle name="60% - Accent2 9" xfId="193"/>
    <cellStyle name="60% - Accent2 9 2" xfId="997"/>
    <cellStyle name="60% - Accent3" xfId="194"/>
    <cellStyle name="60% - Accent3 10" xfId="195"/>
    <cellStyle name="60% - Accent3 10 2" xfId="998"/>
    <cellStyle name="60% - Accent3 2" xfId="196"/>
    <cellStyle name="60% - Accent3 2 2" xfId="999"/>
    <cellStyle name="60% - Accent3 3" xfId="197"/>
    <cellStyle name="60% - Accent3 3 2" xfId="1000"/>
    <cellStyle name="60% - Accent3 4" xfId="198"/>
    <cellStyle name="60% - Accent3 4 2" xfId="1001"/>
    <cellStyle name="60% - Accent3 5" xfId="199"/>
    <cellStyle name="60% - Accent3 5 2" xfId="1002"/>
    <cellStyle name="60% - Accent3 6" xfId="200"/>
    <cellStyle name="60% - Accent3 6 2" xfId="1003"/>
    <cellStyle name="60% - Accent3 7" xfId="201"/>
    <cellStyle name="60% - Accent3 7 2" xfId="1004"/>
    <cellStyle name="60% - Accent3 8" xfId="202"/>
    <cellStyle name="60% - Accent3 8 2" xfId="1005"/>
    <cellStyle name="60% - Accent3 9" xfId="203"/>
    <cellStyle name="60% - Accent3 9 2" xfId="1006"/>
    <cellStyle name="60% - Accent4" xfId="204"/>
    <cellStyle name="60% - Accent4 10" xfId="205"/>
    <cellStyle name="60% - Accent4 10 2" xfId="1007"/>
    <cellStyle name="60% - Accent4 2" xfId="206"/>
    <cellStyle name="60% - Accent4 2 2" xfId="1008"/>
    <cellStyle name="60% - Accent4 3" xfId="207"/>
    <cellStyle name="60% - Accent4 3 2" xfId="1009"/>
    <cellStyle name="60% - Accent4 4" xfId="208"/>
    <cellStyle name="60% - Accent4 4 2" xfId="1010"/>
    <cellStyle name="60% - Accent4 5" xfId="209"/>
    <cellStyle name="60% - Accent4 5 2" xfId="1011"/>
    <cellStyle name="60% - Accent4 6" xfId="210"/>
    <cellStyle name="60% - Accent4 6 2" xfId="1012"/>
    <cellStyle name="60% - Accent4 7" xfId="211"/>
    <cellStyle name="60% - Accent4 7 2" xfId="1013"/>
    <cellStyle name="60% - Accent4 8" xfId="212"/>
    <cellStyle name="60% - Accent4 8 2" xfId="1014"/>
    <cellStyle name="60% - Accent4 9" xfId="213"/>
    <cellStyle name="60% - Accent4 9 2" xfId="1015"/>
    <cellStyle name="60% - Accent5" xfId="214"/>
    <cellStyle name="60% - Accent5 10" xfId="215"/>
    <cellStyle name="60% - Accent5 10 2" xfId="1016"/>
    <cellStyle name="60% - Accent5 2" xfId="216"/>
    <cellStyle name="60% - Accent5 2 2" xfId="1017"/>
    <cellStyle name="60% - Accent5 3" xfId="217"/>
    <cellStyle name="60% - Accent5 3 2" xfId="1018"/>
    <cellStyle name="60% - Accent5 4" xfId="218"/>
    <cellStyle name="60% - Accent5 4 2" xfId="1019"/>
    <cellStyle name="60% - Accent5 5" xfId="219"/>
    <cellStyle name="60% - Accent5 5 2" xfId="1020"/>
    <cellStyle name="60% - Accent5 6" xfId="220"/>
    <cellStyle name="60% - Accent5 6 2" xfId="1021"/>
    <cellStyle name="60% - Accent5 7" xfId="221"/>
    <cellStyle name="60% - Accent5 7 2" xfId="1022"/>
    <cellStyle name="60% - Accent5 8" xfId="222"/>
    <cellStyle name="60% - Accent5 8 2" xfId="1023"/>
    <cellStyle name="60% - Accent5 9" xfId="223"/>
    <cellStyle name="60% - Accent5 9 2" xfId="1024"/>
    <cellStyle name="60% - Accent6" xfId="224"/>
    <cellStyle name="60% - Accent6 10" xfId="225"/>
    <cellStyle name="60% - Accent6 10 2" xfId="1025"/>
    <cellStyle name="60% - Accent6 2" xfId="226"/>
    <cellStyle name="60% - Accent6 2 2" xfId="1026"/>
    <cellStyle name="60% - Accent6 3" xfId="227"/>
    <cellStyle name="60% - Accent6 3 2" xfId="1027"/>
    <cellStyle name="60% - Accent6 4" xfId="228"/>
    <cellStyle name="60% - Accent6 4 2" xfId="1028"/>
    <cellStyle name="60% - Accent6 5" xfId="229"/>
    <cellStyle name="60% - Accent6 5 2" xfId="1029"/>
    <cellStyle name="60% - Accent6 6" xfId="230"/>
    <cellStyle name="60% - Accent6 6 2" xfId="1030"/>
    <cellStyle name="60% - Accent6 7" xfId="231"/>
    <cellStyle name="60% - Accent6 7 2" xfId="1031"/>
    <cellStyle name="60% - Accent6 8" xfId="232"/>
    <cellStyle name="60% - Accent6 8 2" xfId="1032"/>
    <cellStyle name="60% - Accent6 9" xfId="233"/>
    <cellStyle name="60% - Accent6 9 2" xfId="1033"/>
    <cellStyle name="60% - Акцент1 2" xfId="234"/>
    <cellStyle name="60% - Акцент1 3" xfId="1034"/>
    <cellStyle name="60% - Акцент1 4" xfId="1035"/>
    <cellStyle name="60% - Акцент2 2" xfId="235"/>
    <cellStyle name="60% - Акцент2 3" xfId="1036"/>
    <cellStyle name="60% - Акцент2 4" xfId="1037"/>
    <cellStyle name="60% - Акцент3 2" xfId="236"/>
    <cellStyle name="60% - Акцент3 3" xfId="237"/>
    <cellStyle name="60% - Акцент3 4" xfId="1038"/>
    <cellStyle name="60% - Акцент4 2" xfId="238"/>
    <cellStyle name="60% - Акцент4 3" xfId="239"/>
    <cellStyle name="60% - Акцент4 4" xfId="1039"/>
    <cellStyle name="60% - Акцент5 2" xfId="240"/>
    <cellStyle name="60% - Акцент5 3" xfId="1040"/>
    <cellStyle name="60% - Акцент5 4" xfId="1041"/>
    <cellStyle name="60% - Акцент6 2" xfId="241"/>
    <cellStyle name="60% - Акцент6 3" xfId="242"/>
    <cellStyle name="60% - Акцент6 4" xfId="1042"/>
    <cellStyle name="60% – Акцентування1" xfId="243"/>
    <cellStyle name="60% – Акцентування1 2" xfId="1043"/>
    <cellStyle name="60% – Акцентування2" xfId="244"/>
    <cellStyle name="60% – Акцентування2 2" xfId="1044"/>
    <cellStyle name="60% – Акцентування3" xfId="245"/>
    <cellStyle name="60% – Акцентування3 2" xfId="1045"/>
    <cellStyle name="60% – Акцентування4" xfId="246"/>
    <cellStyle name="60% – Акцентування4 2" xfId="1046"/>
    <cellStyle name="60% – Акцентування5" xfId="247"/>
    <cellStyle name="60% – Акцентування5 2" xfId="1047"/>
    <cellStyle name="60% – Акцентування6" xfId="248"/>
    <cellStyle name="60% – Акцентування6 2" xfId="1048"/>
    <cellStyle name="Accent1" xfId="249"/>
    <cellStyle name="Accent1 10" xfId="250"/>
    <cellStyle name="Accent1 10 2" xfId="1049"/>
    <cellStyle name="Accent1 2" xfId="251"/>
    <cellStyle name="Accent1 2 2" xfId="1050"/>
    <cellStyle name="Accent1 3" xfId="252"/>
    <cellStyle name="Accent1 3 2" xfId="1051"/>
    <cellStyle name="Accent1 4" xfId="253"/>
    <cellStyle name="Accent1 4 2" xfId="1052"/>
    <cellStyle name="Accent1 5" xfId="254"/>
    <cellStyle name="Accent1 5 2" xfId="1053"/>
    <cellStyle name="Accent1 6" xfId="255"/>
    <cellStyle name="Accent1 6 2" xfId="1054"/>
    <cellStyle name="Accent1 7" xfId="256"/>
    <cellStyle name="Accent1 7 2" xfId="1055"/>
    <cellStyle name="Accent1 8" xfId="257"/>
    <cellStyle name="Accent1 8 2" xfId="1056"/>
    <cellStyle name="Accent1 9" xfId="258"/>
    <cellStyle name="Accent1 9 2" xfId="1057"/>
    <cellStyle name="Accent2" xfId="259"/>
    <cellStyle name="Accent2 10" xfId="260"/>
    <cellStyle name="Accent2 10 2" xfId="1058"/>
    <cellStyle name="Accent2 2" xfId="261"/>
    <cellStyle name="Accent2 2 2" xfId="1059"/>
    <cellStyle name="Accent2 3" xfId="262"/>
    <cellStyle name="Accent2 3 2" xfId="1060"/>
    <cellStyle name="Accent2 4" xfId="263"/>
    <cellStyle name="Accent2 4 2" xfId="1061"/>
    <cellStyle name="Accent2 5" xfId="264"/>
    <cellStyle name="Accent2 5 2" xfId="1062"/>
    <cellStyle name="Accent2 6" xfId="265"/>
    <cellStyle name="Accent2 6 2" xfId="1063"/>
    <cellStyle name="Accent2 7" xfId="266"/>
    <cellStyle name="Accent2 7 2" xfId="1064"/>
    <cellStyle name="Accent2 8" xfId="267"/>
    <cellStyle name="Accent2 8 2" xfId="1065"/>
    <cellStyle name="Accent2 9" xfId="268"/>
    <cellStyle name="Accent2 9 2" xfId="1066"/>
    <cellStyle name="Accent3" xfId="269"/>
    <cellStyle name="Accent3 10" xfId="270"/>
    <cellStyle name="Accent3 10 2" xfId="1067"/>
    <cellStyle name="Accent3 2" xfId="271"/>
    <cellStyle name="Accent3 2 2" xfId="1068"/>
    <cellStyle name="Accent3 3" xfId="272"/>
    <cellStyle name="Accent3 3 2" xfId="1069"/>
    <cellStyle name="Accent3 4" xfId="273"/>
    <cellStyle name="Accent3 4 2" xfId="1070"/>
    <cellStyle name="Accent3 5" xfId="274"/>
    <cellStyle name="Accent3 5 2" xfId="1071"/>
    <cellStyle name="Accent3 6" xfId="275"/>
    <cellStyle name="Accent3 6 2" xfId="1072"/>
    <cellStyle name="Accent3 7" xfId="276"/>
    <cellStyle name="Accent3 7 2" xfId="1073"/>
    <cellStyle name="Accent3 8" xfId="277"/>
    <cellStyle name="Accent3 8 2" xfId="1074"/>
    <cellStyle name="Accent3 9" xfId="278"/>
    <cellStyle name="Accent3 9 2" xfId="1075"/>
    <cellStyle name="Accent4" xfId="279"/>
    <cellStyle name="Accent4 10" xfId="280"/>
    <cellStyle name="Accent4 10 2" xfId="1076"/>
    <cellStyle name="Accent4 2" xfId="281"/>
    <cellStyle name="Accent4 2 2" xfId="1077"/>
    <cellStyle name="Accent4 3" xfId="282"/>
    <cellStyle name="Accent4 3 2" xfId="1078"/>
    <cellStyle name="Accent4 4" xfId="283"/>
    <cellStyle name="Accent4 4 2" xfId="1079"/>
    <cellStyle name="Accent4 5" xfId="284"/>
    <cellStyle name="Accent4 5 2" xfId="1080"/>
    <cellStyle name="Accent4 6" xfId="285"/>
    <cellStyle name="Accent4 6 2" xfId="1081"/>
    <cellStyle name="Accent4 7" xfId="286"/>
    <cellStyle name="Accent4 7 2" xfId="1082"/>
    <cellStyle name="Accent4 8" xfId="287"/>
    <cellStyle name="Accent4 8 2" xfId="1083"/>
    <cellStyle name="Accent4 9" xfId="288"/>
    <cellStyle name="Accent4 9 2" xfId="1084"/>
    <cellStyle name="Accent5" xfId="289"/>
    <cellStyle name="Accent5 10" xfId="290"/>
    <cellStyle name="Accent5 10 2" xfId="1085"/>
    <cellStyle name="Accent5 2" xfId="291"/>
    <cellStyle name="Accent5 2 2" xfId="1086"/>
    <cellStyle name="Accent5 3" xfId="292"/>
    <cellStyle name="Accent5 3 2" xfId="1087"/>
    <cellStyle name="Accent5 4" xfId="293"/>
    <cellStyle name="Accent5 4 2" xfId="1088"/>
    <cellStyle name="Accent5 5" xfId="294"/>
    <cellStyle name="Accent5 5 2" xfId="1089"/>
    <cellStyle name="Accent5 6" xfId="295"/>
    <cellStyle name="Accent5 6 2" xfId="1090"/>
    <cellStyle name="Accent5 7" xfId="296"/>
    <cellStyle name="Accent5 7 2" xfId="1091"/>
    <cellStyle name="Accent5 8" xfId="297"/>
    <cellStyle name="Accent5 8 2" xfId="1092"/>
    <cellStyle name="Accent5 9" xfId="298"/>
    <cellStyle name="Accent5 9 2" xfId="1093"/>
    <cellStyle name="Accent6" xfId="299"/>
    <cellStyle name="Accent6 10" xfId="300"/>
    <cellStyle name="Accent6 10 2" xfId="1094"/>
    <cellStyle name="Accent6 2" xfId="301"/>
    <cellStyle name="Accent6 2 2" xfId="1095"/>
    <cellStyle name="Accent6 3" xfId="302"/>
    <cellStyle name="Accent6 3 2" xfId="1096"/>
    <cellStyle name="Accent6 4" xfId="303"/>
    <cellStyle name="Accent6 4 2" xfId="1097"/>
    <cellStyle name="Accent6 5" xfId="304"/>
    <cellStyle name="Accent6 5 2" xfId="1098"/>
    <cellStyle name="Accent6 6" xfId="305"/>
    <cellStyle name="Accent6 6 2" xfId="1099"/>
    <cellStyle name="Accent6 7" xfId="306"/>
    <cellStyle name="Accent6 7 2" xfId="1100"/>
    <cellStyle name="Accent6 8" xfId="307"/>
    <cellStyle name="Accent6 8 2" xfId="1101"/>
    <cellStyle name="Accent6 9" xfId="308"/>
    <cellStyle name="Accent6 9 2" xfId="1102"/>
    <cellStyle name="Aeia?nnueea" xfId="309"/>
    <cellStyle name="Aeia?nnueea 2" xfId="1103"/>
    <cellStyle name="Ãèïåðññûëêà" xfId="310"/>
    <cellStyle name="Ãèïåðññûëêà 2" xfId="1104"/>
    <cellStyle name="Array" xfId="311"/>
    <cellStyle name="Array Enter" xfId="312"/>
    <cellStyle name="Array_Book2" xfId="313"/>
    <cellStyle name="Bad" xfId="314"/>
    <cellStyle name="Bad 10" xfId="315"/>
    <cellStyle name="Bad 10 2" xfId="1105"/>
    <cellStyle name="Bad 2" xfId="316"/>
    <cellStyle name="Bad 2 2" xfId="1106"/>
    <cellStyle name="Bad 3" xfId="317"/>
    <cellStyle name="Bad 3 2" xfId="1107"/>
    <cellStyle name="Bad 4" xfId="318"/>
    <cellStyle name="Bad 4 2" xfId="1108"/>
    <cellStyle name="Bad 5" xfId="319"/>
    <cellStyle name="Bad 5 2" xfId="1109"/>
    <cellStyle name="Bad 6" xfId="320"/>
    <cellStyle name="Bad 6 2" xfId="1110"/>
    <cellStyle name="Bad 7" xfId="321"/>
    <cellStyle name="Bad 7 2" xfId="1111"/>
    <cellStyle name="Bad 8" xfId="322"/>
    <cellStyle name="Bad 8 2" xfId="1112"/>
    <cellStyle name="Bad 9" xfId="323"/>
    <cellStyle name="Bad 9 2" xfId="1113"/>
    <cellStyle name="Cabe‡alho 1" xfId="1114"/>
    <cellStyle name="Cabe‡alho 2" xfId="1115"/>
    <cellStyle name="Cabecera 1" xfId="1116"/>
    <cellStyle name="Cabecera 2" xfId="1117"/>
    <cellStyle name="Calculation" xfId="324"/>
    <cellStyle name="Calculation 10" xfId="325"/>
    <cellStyle name="Calculation 10 2" xfId="1118"/>
    <cellStyle name="Calculation 2" xfId="326"/>
    <cellStyle name="Calculation 2 2" xfId="1119"/>
    <cellStyle name="Calculation 3" xfId="327"/>
    <cellStyle name="Calculation 3 2" xfId="1120"/>
    <cellStyle name="Calculation 4" xfId="328"/>
    <cellStyle name="Calculation 4 2" xfId="1121"/>
    <cellStyle name="Calculation 5" xfId="329"/>
    <cellStyle name="Calculation 5 2" xfId="1122"/>
    <cellStyle name="Calculation 6" xfId="330"/>
    <cellStyle name="Calculation 6 2" xfId="1123"/>
    <cellStyle name="Calculation 7" xfId="331"/>
    <cellStyle name="Calculation 7 2" xfId="1124"/>
    <cellStyle name="Calculation 8" xfId="332"/>
    <cellStyle name="Calculation 8 2" xfId="1125"/>
    <cellStyle name="Calculation 9" xfId="333"/>
    <cellStyle name="Calculation 9 2" xfId="1126"/>
    <cellStyle name="Celkem" xfId="334"/>
    <cellStyle name="Check Cell" xfId="335"/>
    <cellStyle name="Check Cell 10" xfId="336"/>
    <cellStyle name="Check Cell 10 2" xfId="1127"/>
    <cellStyle name="Check Cell 2" xfId="337"/>
    <cellStyle name="Check Cell 2 2" xfId="1128"/>
    <cellStyle name="Check Cell 3" xfId="338"/>
    <cellStyle name="Check Cell 3 2" xfId="1129"/>
    <cellStyle name="Check Cell 4" xfId="339"/>
    <cellStyle name="Check Cell 4 2" xfId="1130"/>
    <cellStyle name="Check Cell 5" xfId="340"/>
    <cellStyle name="Check Cell 5 2" xfId="1131"/>
    <cellStyle name="Check Cell 6" xfId="341"/>
    <cellStyle name="Check Cell 6 2" xfId="1132"/>
    <cellStyle name="Check Cell 7" xfId="342"/>
    <cellStyle name="Check Cell 7 2" xfId="1133"/>
    <cellStyle name="Check Cell 8" xfId="343"/>
    <cellStyle name="Check Cell 8 2" xfId="1134"/>
    <cellStyle name="Check Cell 9" xfId="344"/>
    <cellStyle name="Check Cell 9 2" xfId="1135"/>
    <cellStyle name="Clive" xfId="1136"/>
    <cellStyle name="clsAltData" xfId="345"/>
    <cellStyle name="clsAltData 2" xfId="1137"/>
    <cellStyle name="clsAltMRVData" xfId="346"/>
    <cellStyle name="clsAltMRVData 2" xfId="1138"/>
    <cellStyle name="clsBlank" xfId="347"/>
    <cellStyle name="clsBlank 2" xfId="1139"/>
    <cellStyle name="clsColumnHeader" xfId="348"/>
    <cellStyle name="clsColumnHeader 2" xfId="1140"/>
    <cellStyle name="clsData" xfId="349"/>
    <cellStyle name="clsData 2" xfId="1141"/>
    <cellStyle name="clsDefault" xfId="350"/>
    <cellStyle name="clsDefault 2" xfId="351"/>
    <cellStyle name="clsFooter" xfId="352"/>
    <cellStyle name="clsFooter 2" xfId="1142"/>
    <cellStyle name="clsIndexTableData" xfId="353"/>
    <cellStyle name="clsIndexTableData 2" xfId="1143"/>
    <cellStyle name="clsIndexTableHdr" xfId="354"/>
    <cellStyle name="clsIndexTableHdr 2" xfId="1144"/>
    <cellStyle name="clsIndexTableTitle" xfId="355"/>
    <cellStyle name="clsIndexTableTitle 2" xfId="1145"/>
    <cellStyle name="clsMRVData" xfId="356"/>
    <cellStyle name="clsMRVData 2" xfId="1146"/>
    <cellStyle name="clsReportFooter" xfId="357"/>
    <cellStyle name="clsReportFooter 2" xfId="1147"/>
    <cellStyle name="clsReportHeader" xfId="358"/>
    <cellStyle name="clsReportHeader 2" xfId="1148"/>
    <cellStyle name="clsRowHeader" xfId="359"/>
    <cellStyle name="clsRowHeader 2" xfId="1149"/>
    <cellStyle name="clsScale" xfId="360"/>
    <cellStyle name="clsScale 2" xfId="1150"/>
    <cellStyle name="clsSection" xfId="361"/>
    <cellStyle name="clsSection 2" xfId="1151"/>
    <cellStyle name="Column-Header" xfId="1152"/>
    <cellStyle name="Column-Header 2" xfId="1153"/>
    <cellStyle name="Column-Header 3" xfId="1154"/>
    <cellStyle name="Column-Header 4" xfId="1155"/>
    <cellStyle name="Column-Header 5" xfId="1156"/>
    <cellStyle name="Column-Header 6" xfId="1157"/>
    <cellStyle name="Column-Header 7" xfId="1158"/>
    <cellStyle name="Column-Header 7 2" xfId="1159"/>
    <cellStyle name="Column-Header 8" xfId="1160"/>
    <cellStyle name="Column-Header 8 2" xfId="1161"/>
    <cellStyle name="Column-Header 9" xfId="1162"/>
    <cellStyle name="Column-Header 9 2" xfId="1163"/>
    <cellStyle name="Column-Header_Zvit rux-koshtiv 2010 Департамент " xfId="1164"/>
    <cellStyle name="Comma  - Style1" xfId="362"/>
    <cellStyle name="Comma  - Style2" xfId="363"/>
    <cellStyle name="Comma  - Style3" xfId="364"/>
    <cellStyle name="Comma  - Style4" xfId="365"/>
    <cellStyle name="Comma  - Style5" xfId="366"/>
    <cellStyle name="Comma  - Style6" xfId="367"/>
    <cellStyle name="Comma  - Style7" xfId="368"/>
    <cellStyle name="Comma  - Style8" xfId="369"/>
    <cellStyle name="Comma [0]" xfId="370"/>
    <cellStyle name="Comma [0] 2" xfId="371"/>
    <cellStyle name="Comma [0] 3" xfId="372"/>
    <cellStyle name="Comma [0]_AUK2000" xfId="373"/>
    <cellStyle name="Comma [0]䧟Лист3" xfId="374"/>
    <cellStyle name="Comma 10" xfId="1165"/>
    <cellStyle name="Comma 11" xfId="1166"/>
    <cellStyle name="Comma 12" xfId="1167"/>
    <cellStyle name="Comma 2" xfId="375"/>
    <cellStyle name="Comma 2 2" xfId="1168"/>
    <cellStyle name="Comma 2 3" xfId="1169"/>
    <cellStyle name="Comma 3" xfId="376"/>
    <cellStyle name="Comma 3 2" xfId="377"/>
    <cellStyle name="Comma 3 3" xfId="378"/>
    <cellStyle name="Comma 4" xfId="379"/>
    <cellStyle name="Comma 5" xfId="1170"/>
    <cellStyle name="Comma 6" xfId="1171"/>
    <cellStyle name="Comma 7" xfId="1172"/>
    <cellStyle name="Comma 8" xfId="1173"/>
    <cellStyle name="Comma 9" xfId="1174"/>
    <cellStyle name="Comma(3)" xfId="380"/>
    <cellStyle name="Comma_AUK2000" xfId="381"/>
    <cellStyle name="Comma0" xfId="382"/>
    <cellStyle name="Comma0 - Style3" xfId="383"/>
    <cellStyle name="Comma0 2" xfId="1175"/>
    <cellStyle name="Comma0 3" xfId="1176"/>
    <cellStyle name="Comma0 4" xfId="1177"/>
    <cellStyle name="Comma0 5" xfId="1178"/>
    <cellStyle name="Comma0 6" xfId="1179"/>
    <cellStyle name="Comma0 7" xfId="1180"/>
    <cellStyle name="Comma0 8" xfId="1181"/>
    <cellStyle name="Comma0_BG Money (current)" xfId="384"/>
    <cellStyle name="Curren - Style3" xfId="385"/>
    <cellStyle name="Curren - Style4" xfId="386"/>
    <cellStyle name="Currency [0]" xfId="387"/>
    <cellStyle name="Currency_AUK2000" xfId="388"/>
    <cellStyle name="Currency0" xfId="389"/>
    <cellStyle name="Currency0 2" xfId="1182"/>
    <cellStyle name="Data" xfId="1183"/>
    <cellStyle name="Date" xfId="390"/>
    <cellStyle name="Date 2" xfId="1184"/>
    <cellStyle name="Datum" xfId="391"/>
    <cellStyle name="Define-Column" xfId="1185"/>
    <cellStyle name="Define-Column 10" xfId="1186"/>
    <cellStyle name="Define-Column 2" xfId="1187"/>
    <cellStyle name="Define-Column 3" xfId="1188"/>
    <cellStyle name="Define-Column 4" xfId="1189"/>
    <cellStyle name="Define-Column 5" xfId="1190"/>
    <cellStyle name="Define-Column 6" xfId="1191"/>
    <cellStyle name="Define-Column 7" xfId="1192"/>
    <cellStyle name="Define-Column 7 2" xfId="1193"/>
    <cellStyle name="Define-Column 7 3" xfId="1194"/>
    <cellStyle name="Define-Column 8" xfId="1195"/>
    <cellStyle name="Define-Column 8 2" xfId="1196"/>
    <cellStyle name="Define-Column 8 3" xfId="1197"/>
    <cellStyle name="Define-Column 9" xfId="1198"/>
    <cellStyle name="Define-Column 9 2" xfId="1199"/>
    <cellStyle name="Define-Column 9 3" xfId="1200"/>
    <cellStyle name="Define-Column_Zvit rux-koshtiv 2010 Департамент " xfId="1201"/>
    <cellStyle name="diskette" xfId="1202"/>
    <cellStyle name="Euro" xfId="392"/>
    <cellStyle name="Euro 2" xfId="1203"/>
    <cellStyle name="Excel.Chart" xfId="1204"/>
    <cellStyle name="Explanatory Text" xfId="393"/>
    <cellStyle name="Explanatory Text 10" xfId="394"/>
    <cellStyle name="Explanatory Text 10 2" xfId="1205"/>
    <cellStyle name="Explanatory Text 2" xfId="395"/>
    <cellStyle name="Explanatory Text 2 2" xfId="1206"/>
    <cellStyle name="Explanatory Text 3" xfId="396"/>
    <cellStyle name="Explanatory Text 3 2" xfId="1207"/>
    <cellStyle name="Explanatory Text 4" xfId="397"/>
    <cellStyle name="Explanatory Text 4 2" xfId="1208"/>
    <cellStyle name="Explanatory Text 5" xfId="398"/>
    <cellStyle name="Explanatory Text 5 2" xfId="1209"/>
    <cellStyle name="Explanatory Text 6" xfId="399"/>
    <cellStyle name="Explanatory Text 6 2" xfId="1210"/>
    <cellStyle name="Explanatory Text 7" xfId="400"/>
    <cellStyle name="Explanatory Text 7 2" xfId="1211"/>
    <cellStyle name="Explanatory Text 8" xfId="401"/>
    <cellStyle name="Explanatory Text 8 2" xfId="1212"/>
    <cellStyle name="Explanatory Text 9" xfId="402"/>
    <cellStyle name="Explanatory Text 9 2" xfId="1213"/>
    <cellStyle name="Ezres [0]_10mell99" xfId="403"/>
    <cellStyle name="Ezres_10mell99" xfId="404"/>
    <cellStyle name="F2" xfId="405"/>
    <cellStyle name="F2 2" xfId="1214"/>
    <cellStyle name="F3" xfId="406"/>
    <cellStyle name="F3 2" xfId="1215"/>
    <cellStyle name="F4" xfId="407"/>
    <cellStyle name="F4 2" xfId="1216"/>
    <cellStyle name="F5" xfId="408"/>
    <cellStyle name="F5 - Style8" xfId="409"/>
    <cellStyle name="F5 - Style8 2" xfId="1217"/>
    <cellStyle name="F5 2" xfId="1218"/>
    <cellStyle name="F6" xfId="410"/>
    <cellStyle name="F6 - Style5" xfId="411"/>
    <cellStyle name="F6 - Style5 2" xfId="1219"/>
    <cellStyle name="F6 2" xfId="1220"/>
    <cellStyle name="F7" xfId="412"/>
    <cellStyle name="F7 - Style7" xfId="413"/>
    <cellStyle name="F7 - Style7 2" xfId="1221"/>
    <cellStyle name="F7 2" xfId="1222"/>
    <cellStyle name="F8" xfId="414"/>
    <cellStyle name="F8 - Style6" xfId="415"/>
    <cellStyle name="F8 - Style6 2" xfId="1223"/>
    <cellStyle name="F8 2" xfId="1224"/>
    <cellStyle name="facha" xfId="1225"/>
    <cellStyle name="Fecha" xfId="1226"/>
    <cellStyle name="Fijo" xfId="1227"/>
    <cellStyle name="Finanční0" xfId="416"/>
    <cellStyle name="Finanèní0" xfId="417"/>
    <cellStyle name="Fixed" xfId="418"/>
    <cellStyle name="Fixed 2" xfId="1228"/>
    <cellStyle name="fixed0 - Style4" xfId="419"/>
    <cellStyle name="fixed0 - Style4 2" xfId="1229"/>
    <cellStyle name="Fixed1 - Style1" xfId="420"/>
    <cellStyle name="Fixed1 - Style1 2" xfId="1230"/>
    <cellStyle name="Fixed1 - Style2" xfId="421"/>
    <cellStyle name="Fixed1 - Style2 2" xfId="1231"/>
    <cellStyle name="Fixed2 - Style2" xfId="422"/>
    <cellStyle name="Fixo" xfId="1232"/>
    <cellStyle name="FS10" xfId="1233"/>
    <cellStyle name="Good" xfId="423"/>
    <cellStyle name="Good 10" xfId="424"/>
    <cellStyle name="Good 10 2" xfId="1234"/>
    <cellStyle name="Good 2" xfId="425"/>
    <cellStyle name="Good 2 2" xfId="1235"/>
    <cellStyle name="Good 3" xfId="426"/>
    <cellStyle name="Good 3 2" xfId="1236"/>
    <cellStyle name="Good 4" xfId="427"/>
    <cellStyle name="Good 4 2" xfId="1237"/>
    <cellStyle name="Good 5" xfId="428"/>
    <cellStyle name="Good 5 2" xfId="1238"/>
    <cellStyle name="Good 6" xfId="429"/>
    <cellStyle name="Good 6 2" xfId="1239"/>
    <cellStyle name="Good 7" xfId="430"/>
    <cellStyle name="Good 7 2" xfId="1240"/>
    <cellStyle name="Good 8" xfId="431"/>
    <cellStyle name="Good 8 2" xfId="1241"/>
    <cellStyle name="Good 9" xfId="432"/>
    <cellStyle name="Good 9 2" xfId="1242"/>
    <cellStyle name="Grey" xfId="433"/>
    <cellStyle name="Heading 1" xfId="434"/>
    <cellStyle name="Heading 1 10" xfId="435"/>
    <cellStyle name="Heading 1 10 2" xfId="1243"/>
    <cellStyle name="Heading 1 2" xfId="436"/>
    <cellStyle name="Heading 1 2 2" xfId="1244"/>
    <cellStyle name="Heading 1 3" xfId="437"/>
    <cellStyle name="Heading 1 3 2" xfId="1245"/>
    <cellStyle name="Heading 1 4" xfId="438"/>
    <cellStyle name="Heading 1 4 2" xfId="1246"/>
    <cellStyle name="Heading 1 5" xfId="439"/>
    <cellStyle name="Heading 1 5 2" xfId="1247"/>
    <cellStyle name="Heading 1 6" xfId="440"/>
    <cellStyle name="Heading 1 6 2" xfId="1248"/>
    <cellStyle name="Heading 1 7" xfId="441"/>
    <cellStyle name="Heading 1 7 2" xfId="1249"/>
    <cellStyle name="Heading 1 8" xfId="442"/>
    <cellStyle name="Heading 1 8 2" xfId="1250"/>
    <cellStyle name="Heading 1 9" xfId="443"/>
    <cellStyle name="Heading 1 9 2" xfId="1251"/>
    <cellStyle name="Heading 2" xfId="444"/>
    <cellStyle name="Heading 2 10" xfId="445"/>
    <cellStyle name="Heading 2 10 2" xfId="1252"/>
    <cellStyle name="Heading 2 2" xfId="446"/>
    <cellStyle name="Heading 2 2 2" xfId="1253"/>
    <cellStyle name="Heading 2 3" xfId="447"/>
    <cellStyle name="Heading 2 3 2" xfId="1254"/>
    <cellStyle name="Heading 2 4" xfId="448"/>
    <cellStyle name="Heading 2 4 2" xfId="1255"/>
    <cellStyle name="Heading 2 5" xfId="449"/>
    <cellStyle name="Heading 2 5 2" xfId="1256"/>
    <cellStyle name="Heading 2 6" xfId="450"/>
    <cellStyle name="Heading 2 6 2" xfId="1257"/>
    <cellStyle name="Heading 2 7" xfId="451"/>
    <cellStyle name="Heading 2 7 2" xfId="1258"/>
    <cellStyle name="Heading 2 8" xfId="452"/>
    <cellStyle name="Heading 2 8 2" xfId="1259"/>
    <cellStyle name="Heading 2 9" xfId="453"/>
    <cellStyle name="Heading 2 9 2" xfId="1260"/>
    <cellStyle name="Heading 3" xfId="454"/>
    <cellStyle name="Heading 3 10" xfId="455"/>
    <cellStyle name="Heading 3 10 2" xfId="1261"/>
    <cellStyle name="Heading 3 2" xfId="456"/>
    <cellStyle name="Heading 3 2 2" xfId="1262"/>
    <cellStyle name="Heading 3 3" xfId="457"/>
    <cellStyle name="Heading 3 3 2" xfId="1263"/>
    <cellStyle name="Heading 3 4" xfId="458"/>
    <cellStyle name="Heading 3 4 2" xfId="1264"/>
    <cellStyle name="Heading 3 5" xfId="459"/>
    <cellStyle name="Heading 3 5 2" xfId="1265"/>
    <cellStyle name="Heading 3 6" xfId="460"/>
    <cellStyle name="Heading 3 6 2" xfId="1266"/>
    <cellStyle name="Heading 3 7" xfId="461"/>
    <cellStyle name="Heading 3 7 2" xfId="1267"/>
    <cellStyle name="Heading 3 8" xfId="462"/>
    <cellStyle name="Heading 3 8 2" xfId="1268"/>
    <cellStyle name="Heading 3 9" xfId="463"/>
    <cellStyle name="Heading 3 9 2" xfId="1269"/>
    <cellStyle name="Heading 4" xfId="464"/>
    <cellStyle name="Heading 4 10" xfId="465"/>
    <cellStyle name="Heading 4 10 2" xfId="1270"/>
    <cellStyle name="Heading 4 2" xfId="466"/>
    <cellStyle name="Heading 4 2 2" xfId="1271"/>
    <cellStyle name="Heading 4 3" xfId="467"/>
    <cellStyle name="Heading 4 3 2" xfId="1272"/>
    <cellStyle name="Heading 4 4" xfId="468"/>
    <cellStyle name="Heading 4 4 2" xfId="1273"/>
    <cellStyle name="Heading 4 5" xfId="469"/>
    <cellStyle name="Heading 4 5 2" xfId="1274"/>
    <cellStyle name="Heading 4 6" xfId="470"/>
    <cellStyle name="Heading 4 6 2" xfId="1275"/>
    <cellStyle name="Heading 4 7" xfId="471"/>
    <cellStyle name="Heading 4 7 2" xfId="1276"/>
    <cellStyle name="Heading 4 8" xfId="472"/>
    <cellStyle name="Heading 4 8 2" xfId="1277"/>
    <cellStyle name="Heading 4 9" xfId="473"/>
    <cellStyle name="Heading 4 9 2" xfId="1278"/>
    <cellStyle name="Heading1" xfId="474"/>
    <cellStyle name="Heading1 2" xfId="1279"/>
    <cellStyle name="Heading2" xfId="475"/>
    <cellStyle name="Heading2 2" xfId="1280"/>
    <cellStyle name="Hiperhivatkozás" xfId="476"/>
    <cellStyle name="Hipervínculo" xfId="1281"/>
    <cellStyle name="Hipervínculo visitado" xfId="1282"/>
    <cellStyle name="Hipervínculo_10-01-03 2003 2003 NUEVOS RON -NUEVOS INTERESES" xfId="1283"/>
    <cellStyle name="Hyperlink 2" xfId="477"/>
    <cellStyle name="Hyperlink 2 2" xfId="1284"/>
    <cellStyle name="Hyperlink 2 3" xfId="1285"/>
    <cellStyle name="Hyperlink 2 4" xfId="1286"/>
    <cellStyle name="Hyperlink 3" xfId="1287"/>
    <cellStyle name="Hyperlink 4" xfId="1288"/>
    <cellStyle name="Hyperlink seguido_NFGC_SPE_1995_2003" xfId="1289"/>
    <cellStyle name="Hyperlink_UKR Fin table" xfId="478"/>
    <cellStyle name="Iau?iue_Eeno1" xfId="479"/>
    <cellStyle name="Îáû÷íûé_Table16" xfId="480"/>
    <cellStyle name="imf-one decimal" xfId="481"/>
    <cellStyle name="imf-one decimal 2" xfId="1290"/>
    <cellStyle name="imf-one decimal 3" xfId="1291"/>
    <cellStyle name="imf-zero decimal" xfId="482"/>
    <cellStyle name="imf-zero decimal 2" xfId="1292"/>
    <cellStyle name="imf-zero decimal 3" xfId="1293"/>
    <cellStyle name="Input" xfId="483"/>
    <cellStyle name="Input [yellow]" xfId="484"/>
    <cellStyle name="Input 10" xfId="485"/>
    <cellStyle name="Input 10 2" xfId="1294"/>
    <cellStyle name="Input 2" xfId="486"/>
    <cellStyle name="Input 2 2" xfId="1295"/>
    <cellStyle name="Input 3" xfId="487"/>
    <cellStyle name="Input 3 2" xfId="1296"/>
    <cellStyle name="Input 4" xfId="488"/>
    <cellStyle name="Input 4 2" xfId="1297"/>
    <cellStyle name="Input 5" xfId="489"/>
    <cellStyle name="Input 5 2" xfId="1298"/>
    <cellStyle name="Input 6" xfId="490"/>
    <cellStyle name="Input 6 2" xfId="1299"/>
    <cellStyle name="Input 7" xfId="491"/>
    <cellStyle name="Input 7 2" xfId="1300"/>
    <cellStyle name="Input 8" xfId="492"/>
    <cellStyle name="Input 8 2" xfId="1301"/>
    <cellStyle name="Input 9" xfId="493"/>
    <cellStyle name="Input 9 2" xfId="1302"/>
    <cellStyle name="Ioe?uaaaoayny aeia?nnueea" xfId="494"/>
    <cellStyle name="Ioe?uaaaoayny aeia?nnueea 2" xfId="1303"/>
    <cellStyle name="Îòêðûâàâøàÿñÿ ãèïåðññûëêà" xfId="495"/>
    <cellStyle name="Îòêðûâàâøàÿñÿ ãèïåðññûëêà 2" xfId="1304"/>
    <cellStyle name="jo[" xfId="1305"/>
    <cellStyle name="Label" xfId="496"/>
    <cellStyle name="leftli - Style3" xfId="497"/>
    <cellStyle name="leftli - Style3 2" xfId="1306"/>
    <cellStyle name="Level0" xfId="1307"/>
    <cellStyle name="Level0 10" xfId="1308"/>
    <cellStyle name="Level0 2" xfId="1309"/>
    <cellStyle name="Level0 2 2" xfId="1310"/>
    <cellStyle name="Level0 3" xfId="1311"/>
    <cellStyle name="Level0 3 2" xfId="1312"/>
    <cellStyle name="Level0 4" xfId="1313"/>
    <cellStyle name="Level0 4 2" xfId="1314"/>
    <cellStyle name="Level0 5" xfId="1315"/>
    <cellStyle name="Level0 6" xfId="1316"/>
    <cellStyle name="Level0 7" xfId="1317"/>
    <cellStyle name="Level0 7 2" xfId="1318"/>
    <cellStyle name="Level0 7 3" xfId="1319"/>
    <cellStyle name="Level0 8" xfId="1320"/>
    <cellStyle name="Level0 8 2" xfId="1321"/>
    <cellStyle name="Level0 8 3" xfId="1322"/>
    <cellStyle name="Level0 9" xfId="1323"/>
    <cellStyle name="Level0 9 2" xfId="1324"/>
    <cellStyle name="Level0 9 3" xfId="1325"/>
    <cellStyle name="Level0_Zvit rux-koshtiv 2010 Департамент " xfId="1326"/>
    <cellStyle name="Level1" xfId="1327"/>
    <cellStyle name="Level1 2" xfId="1328"/>
    <cellStyle name="Level1-Numbers" xfId="1329"/>
    <cellStyle name="Level1-Numbers 2" xfId="1330"/>
    <cellStyle name="Level1-Numbers-Hide" xfId="1331"/>
    <cellStyle name="Level2" xfId="1332"/>
    <cellStyle name="Level2 2" xfId="1333"/>
    <cellStyle name="Level2-Hide" xfId="1334"/>
    <cellStyle name="Level2-Hide 2" xfId="1335"/>
    <cellStyle name="Level2-Numbers" xfId="1336"/>
    <cellStyle name="Level2-Numbers 2" xfId="1337"/>
    <cellStyle name="Level2-Numbers-Hide" xfId="1338"/>
    <cellStyle name="Level3" xfId="1339"/>
    <cellStyle name="Level3 2" xfId="1340"/>
    <cellStyle name="Level3 3" xfId="1341"/>
    <cellStyle name="Level3_План департамент_2010_1207" xfId="1342"/>
    <cellStyle name="Level3-Hide" xfId="1343"/>
    <cellStyle name="Level3-Hide 2" xfId="1344"/>
    <cellStyle name="Level3-Numbers" xfId="1345"/>
    <cellStyle name="Level3-Numbers 2" xfId="1346"/>
    <cellStyle name="Level3-Numbers 3" xfId="1347"/>
    <cellStyle name="Level3-Numbers_План департамент_2010_1207" xfId="1348"/>
    <cellStyle name="Level3-Numbers-Hide" xfId="1349"/>
    <cellStyle name="Level4" xfId="1350"/>
    <cellStyle name="Level4 2" xfId="1351"/>
    <cellStyle name="Level4-Hide" xfId="1352"/>
    <cellStyle name="Level4-Hide 2" xfId="1353"/>
    <cellStyle name="Level4-Numbers" xfId="1354"/>
    <cellStyle name="Level4-Numbers 2" xfId="1355"/>
    <cellStyle name="Level4-Numbers-Hide" xfId="1356"/>
    <cellStyle name="Level5" xfId="1357"/>
    <cellStyle name="Level5 2" xfId="1358"/>
    <cellStyle name="Level5-Hide" xfId="1359"/>
    <cellStyle name="Level5-Hide 2" xfId="1360"/>
    <cellStyle name="Level5-Numbers" xfId="1361"/>
    <cellStyle name="Level5-Numbers 2" xfId="1362"/>
    <cellStyle name="Level5-Numbers-Hide" xfId="1363"/>
    <cellStyle name="Level6" xfId="1364"/>
    <cellStyle name="Level6 2" xfId="1365"/>
    <cellStyle name="Level6-Hide" xfId="1366"/>
    <cellStyle name="Level6-Hide 2" xfId="1367"/>
    <cellStyle name="Level6-Numbers" xfId="1368"/>
    <cellStyle name="Level6-Numbers 2" xfId="1369"/>
    <cellStyle name="Level7" xfId="1370"/>
    <cellStyle name="Level7-Hide" xfId="1371"/>
    <cellStyle name="Level7-Numbers" xfId="1372"/>
    <cellStyle name="Linked Cell" xfId="498"/>
    <cellStyle name="Linked Cell 10" xfId="499"/>
    <cellStyle name="Linked Cell 10 2" xfId="1373"/>
    <cellStyle name="Linked Cell 2" xfId="500"/>
    <cellStyle name="Linked Cell 2 2" xfId="1374"/>
    <cellStyle name="Linked Cell 3" xfId="501"/>
    <cellStyle name="Linked Cell 3 2" xfId="1375"/>
    <cellStyle name="Linked Cell 4" xfId="502"/>
    <cellStyle name="Linked Cell 4 2" xfId="1376"/>
    <cellStyle name="Linked Cell 5" xfId="503"/>
    <cellStyle name="Linked Cell 5 2" xfId="1377"/>
    <cellStyle name="Linked Cell 6" xfId="504"/>
    <cellStyle name="Linked Cell 6 2" xfId="1378"/>
    <cellStyle name="Linked Cell 7" xfId="505"/>
    <cellStyle name="Linked Cell 7 2" xfId="1379"/>
    <cellStyle name="Linked Cell 8" xfId="506"/>
    <cellStyle name="Linked Cell 8 2" xfId="1380"/>
    <cellStyle name="Linked Cell 9" xfId="507"/>
    <cellStyle name="Linked Cell 9 2" xfId="1381"/>
    <cellStyle name="MacroCode" xfId="508"/>
    <cellStyle name="Már látott hiperhivatkozás" xfId="509"/>
    <cellStyle name="Měna0" xfId="510"/>
    <cellStyle name="Mheading1" xfId="1382"/>
    <cellStyle name="Mheading2" xfId="1383"/>
    <cellStyle name="Millares [0]_11.1.3. bis" xfId="1384"/>
    <cellStyle name="Millares_11.1.3. bis" xfId="1385"/>
    <cellStyle name="Milliers [0]_Encours - Apr rééch" xfId="511"/>
    <cellStyle name="Milliers_Encours - Apr rééch" xfId="512"/>
    <cellStyle name="Mìna0" xfId="513"/>
    <cellStyle name="Moeda [0]_A" xfId="1386"/>
    <cellStyle name="Moeda_A" xfId="1387"/>
    <cellStyle name="Moeda0" xfId="1388"/>
    <cellStyle name="Moneda [0]_11.1.3. bis" xfId="1389"/>
    <cellStyle name="Moneda_11.1.3. bis" xfId="1390"/>
    <cellStyle name="Monétaire [0]_Encours - Apr rééch" xfId="514"/>
    <cellStyle name="Monétaire_Encours - Apr rééch" xfId="515"/>
    <cellStyle name="Monetario" xfId="1391"/>
    <cellStyle name="Monetario0" xfId="1392"/>
    <cellStyle name="Nedefinován" xfId="516"/>
    <cellStyle name="Neutral" xfId="517"/>
    <cellStyle name="Neutral 10" xfId="518"/>
    <cellStyle name="Neutral 10 2" xfId="1393"/>
    <cellStyle name="Neutral 2" xfId="519"/>
    <cellStyle name="Neutral 2 2" xfId="1394"/>
    <cellStyle name="Neutral 3" xfId="520"/>
    <cellStyle name="Neutral 3 2" xfId="1395"/>
    <cellStyle name="Neutral 4" xfId="521"/>
    <cellStyle name="Neutral 4 2" xfId="1396"/>
    <cellStyle name="Neutral 5" xfId="522"/>
    <cellStyle name="Neutral 5 2" xfId="1397"/>
    <cellStyle name="Neutral 6" xfId="523"/>
    <cellStyle name="Neutral 6 2" xfId="1398"/>
    <cellStyle name="Neutral 7" xfId="524"/>
    <cellStyle name="Neutral 7 2" xfId="1399"/>
    <cellStyle name="Neutral 8" xfId="525"/>
    <cellStyle name="Neutral 8 2" xfId="1400"/>
    <cellStyle name="Neutral 9" xfId="526"/>
    <cellStyle name="Neutral 9 2" xfId="1401"/>
    <cellStyle name="Non défini" xfId="1402"/>
    <cellStyle name="normal" xfId="527"/>
    <cellStyle name="Normal - Style1" xfId="528"/>
    <cellStyle name="Normal - Style1 2" xfId="1403"/>
    <cellStyle name="Normal - Style2" xfId="529"/>
    <cellStyle name="Normal - Style2 2" xfId="1404"/>
    <cellStyle name="Normal - Style2_IM" xfId="1405"/>
    <cellStyle name="Normal - Style3" xfId="530"/>
    <cellStyle name="Normal - Style3 2" xfId="1406"/>
    <cellStyle name="Normal - Style4" xfId="1407"/>
    <cellStyle name="Normal - Style5" xfId="531"/>
    <cellStyle name="Normal - Style6" xfId="532"/>
    <cellStyle name="Normal - Style7" xfId="533"/>
    <cellStyle name="Normal - Style8" xfId="534"/>
    <cellStyle name="Normal 10" xfId="535"/>
    <cellStyle name="Normal 10 2" xfId="536"/>
    <cellStyle name="Normal 10 3" xfId="1408"/>
    <cellStyle name="Normal 10 3 2" xfId="1409"/>
    <cellStyle name="Normal 10_IM" xfId="1410"/>
    <cellStyle name="Normal 11" xfId="537"/>
    <cellStyle name="Normal 11 2" xfId="538"/>
    <cellStyle name="Normal 12" xfId="539"/>
    <cellStyle name="Normal 12 2" xfId="540"/>
    <cellStyle name="Normal 13" xfId="541"/>
    <cellStyle name="Normal 13 2" xfId="542"/>
    <cellStyle name="Normal 14" xfId="543"/>
    <cellStyle name="Normal 15" xfId="544"/>
    <cellStyle name="Normal 16" xfId="545"/>
    <cellStyle name="Normal 17" xfId="546"/>
    <cellStyle name="Normal 18" xfId="547"/>
    <cellStyle name="Normal 19" xfId="548"/>
    <cellStyle name="Normal 2" xfId="549"/>
    <cellStyle name="Normal 2 10" xfId="1411"/>
    <cellStyle name="Normal 2 11" xfId="1412"/>
    <cellStyle name="Normal 2 12" xfId="1413"/>
    <cellStyle name="Normal 2 2" xfId="550"/>
    <cellStyle name="Normal 2 2 2" xfId="551"/>
    <cellStyle name="Normal 2 2 2 2" xfId="552"/>
    <cellStyle name="Normal 2 2 2 2 2" xfId="1414"/>
    <cellStyle name="Normal 2 2 2 3" xfId="1415"/>
    <cellStyle name="Normal 2 2 3" xfId="1416"/>
    <cellStyle name="Normal 2 3" xfId="1417"/>
    <cellStyle name="Normal 2 4" xfId="1418"/>
    <cellStyle name="Normal 2 5" xfId="1419"/>
    <cellStyle name="Normal 2 5 2" xfId="1420"/>
    <cellStyle name="Normal 2 6" xfId="1421"/>
    <cellStyle name="Normal 2 6 2" xfId="1422"/>
    <cellStyle name="Normal 2 7" xfId="1423"/>
    <cellStyle name="Normal 2 7 2" xfId="1424"/>
    <cellStyle name="Normal 2 8" xfId="1425"/>
    <cellStyle name="Normal 2 8 2" xfId="1426"/>
    <cellStyle name="Normal 2 9" xfId="1427"/>
    <cellStyle name="Normal 2_IM" xfId="1428"/>
    <cellStyle name="Normal 20" xfId="553"/>
    <cellStyle name="Normal 21" xfId="554"/>
    <cellStyle name="Normal 22" xfId="555"/>
    <cellStyle name="Normal 23" xfId="556"/>
    <cellStyle name="Normal 24" xfId="557"/>
    <cellStyle name="Normal 25" xfId="558"/>
    <cellStyle name="Normal 26" xfId="559"/>
    <cellStyle name="Normal 27" xfId="560"/>
    <cellStyle name="Normal 28" xfId="561"/>
    <cellStyle name="Normal 29" xfId="562"/>
    <cellStyle name="Normal 3" xfId="563"/>
    <cellStyle name="Normal 3 2" xfId="1429"/>
    <cellStyle name="Normal 3 2 2" xfId="1430"/>
    <cellStyle name="Normal 3 3" xfId="1431"/>
    <cellStyle name="Normal 3_IM" xfId="1432"/>
    <cellStyle name="Normal 30" xfId="564"/>
    <cellStyle name="Normal 31" xfId="565"/>
    <cellStyle name="Normal 32" xfId="566"/>
    <cellStyle name="Normal 33" xfId="567"/>
    <cellStyle name="Normal 34" xfId="568"/>
    <cellStyle name="Normal 35" xfId="569"/>
    <cellStyle name="Normal 36" xfId="570"/>
    <cellStyle name="Normal 37" xfId="571"/>
    <cellStyle name="Normal 38" xfId="572"/>
    <cellStyle name="Normal 39" xfId="573"/>
    <cellStyle name="Normal 4" xfId="574"/>
    <cellStyle name="Normal 4 2" xfId="575"/>
    <cellStyle name="Normal 4 2 2" xfId="1433"/>
    <cellStyle name="Normal 4 3" xfId="576"/>
    <cellStyle name="Normal 40" xfId="577"/>
    <cellStyle name="Normal 41" xfId="578"/>
    <cellStyle name="Normal 42" xfId="579"/>
    <cellStyle name="Normal 43" xfId="580"/>
    <cellStyle name="Normal 44" xfId="581"/>
    <cellStyle name="Normal 45" xfId="582"/>
    <cellStyle name="Normal 46" xfId="583"/>
    <cellStyle name="Normal 47" xfId="584"/>
    <cellStyle name="Normal 48" xfId="585"/>
    <cellStyle name="Normal 49" xfId="586"/>
    <cellStyle name="Normal 5" xfId="587"/>
    <cellStyle name="Normal 5 2" xfId="588"/>
    <cellStyle name="Normal 5 3" xfId="1434"/>
    <cellStyle name="Normal 5_IM" xfId="1435"/>
    <cellStyle name="Normal 50" xfId="589"/>
    <cellStyle name="Normal 51" xfId="590"/>
    <cellStyle name="Normal 52" xfId="591"/>
    <cellStyle name="Normal 53" xfId="592"/>
    <cellStyle name="Normal 54" xfId="593"/>
    <cellStyle name="Normal 55" xfId="594"/>
    <cellStyle name="Normal 56" xfId="595"/>
    <cellStyle name="Normal 57" xfId="596"/>
    <cellStyle name="Normal 58" xfId="597"/>
    <cellStyle name="Normal 59" xfId="598"/>
    <cellStyle name="Normal 6" xfId="599"/>
    <cellStyle name="Normal 6 2" xfId="600"/>
    <cellStyle name="Normal 6 3" xfId="1436"/>
    <cellStyle name="Normal 6_IM" xfId="1437"/>
    <cellStyle name="Normal 60" xfId="601"/>
    <cellStyle name="Normal 61" xfId="602"/>
    <cellStyle name="Normal 62" xfId="603"/>
    <cellStyle name="Normal 63" xfId="1438"/>
    <cellStyle name="Normal 64" xfId="1439"/>
    <cellStyle name="Normal 65" xfId="1440"/>
    <cellStyle name="Normal 66" xfId="1441"/>
    <cellStyle name="Normal 67" xfId="1442"/>
    <cellStyle name="Normal 68" xfId="1443"/>
    <cellStyle name="Normal 69" xfId="1444"/>
    <cellStyle name="Normal 69 2" xfId="1445"/>
    <cellStyle name="Normal 7" xfId="604"/>
    <cellStyle name="Normal 7 2" xfId="605"/>
    <cellStyle name="Normal 8" xfId="606"/>
    <cellStyle name="Normal 8 2" xfId="607"/>
    <cellStyle name="Normal 9" xfId="608"/>
    <cellStyle name="Normal Table" xfId="609"/>
    <cellStyle name="Normál_10mell99" xfId="610"/>
    <cellStyle name="Normal_A" xfId="611"/>
    <cellStyle name="Normal_SEI(feb17)" xfId="612"/>
    <cellStyle name="normální_FR NPCH-zari01" xfId="613"/>
    <cellStyle name="Note" xfId="614"/>
    <cellStyle name="Note 10" xfId="615"/>
    <cellStyle name="Note 10 2" xfId="1446"/>
    <cellStyle name="Note 11" xfId="616"/>
    <cellStyle name="Note 2" xfId="617"/>
    <cellStyle name="Note 2 2" xfId="1447"/>
    <cellStyle name="Note 3" xfId="618"/>
    <cellStyle name="Note 3 2" xfId="1448"/>
    <cellStyle name="Note 4" xfId="619"/>
    <cellStyle name="Note 4 2" xfId="1449"/>
    <cellStyle name="Note 5" xfId="620"/>
    <cellStyle name="Note 5 2" xfId="1450"/>
    <cellStyle name="Note 6" xfId="621"/>
    <cellStyle name="Note 6 2" xfId="1451"/>
    <cellStyle name="Note 7" xfId="622"/>
    <cellStyle name="Note 7 2" xfId="1452"/>
    <cellStyle name="Note 8" xfId="623"/>
    <cellStyle name="Note 8 2" xfId="1453"/>
    <cellStyle name="Note 9" xfId="624"/>
    <cellStyle name="Note 9 2" xfId="1454"/>
    <cellStyle name="Number-Cells" xfId="1455"/>
    <cellStyle name="Number-Cells-Column2" xfId="1456"/>
    <cellStyle name="Number-Cells-Column5" xfId="1457"/>
    <cellStyle name="Obično_ENG.30.04.2004" xfId="625"/>
    <cellStyle name="Ôèíàíñîâûé_Tranche" xfId="626"/>
    <cellStyle name="Output" xfId="627"/>
    <cellStyle name="Output 10" xfId="628"/>
    <cellStyle name="Output 10 2" xfId="1458"/>
    <cellStyle name="Output 2" xfId="629"/>
    <cellStyle name="Output 2 2" xfId="1459"/>
    <cellStyle name="Output 3" xfId="630"/>
    <cellStyle name="Output 3 2" xfId="1460"/>
    <cellStyle name="Output 4" xfId="631"/>
    <cellStyle name="Output 4 2" xfId="1461"/>
    <cellStyle name="Output 5" xfId="632"/>
    <cellStyle name="Output 5 2" xfId="1462"/>
    <cellStyle name="Output 6" xfId="633"/>
    <cellStyle name="Output 6 2" xfId="1463"/>
    <cellStyle name="Output 7" xfId="634"/>
    <cellStyle name="Output 7 2" xfId="1464"/>
    <cellStyle name="Output 8" xfId="635"/>
    <cellStyle name="Output 8 2" xfId="1465"/>
    <cellStyle name="Output 9" xfId="636"/>
    <cellStyle name="Output 9 2" xfId="1466"/>
    <cellStyle name="Pénznem [0]_10mell99" xfId="637"/>
    <cellStyle name="Pénznem_10mell99" xfId="638"/>
    <cellStyle name="Percen - Style1" xfId="639"/>
    <cellStyle name="Percent [2]" xfId="640"/>
    <cellStyle name="Percent 2" xfId="641"/>
    <cellStyle name="Percent 2 2" xfId="1467"/>
    <cellStyle name="Percent 2 3" xfId="1468"/>
    <cellStyle name="Percent 3" xfId="642"/>
    <cellStyle name="Percent 3 2" xfId="643"/>
    <cellStyle name="Percent 3 3" xfId="644"/>
    <cellStyle name="Percent 4" xfId="1469"/>
    <cellStyle name="Percent 5" xfId="1470"/>
    <cellStyle name="percentage difference" xfId="645"/>
    <cellStyle name="percentage difference 2" xfId="1471"/>
    <cellStyle name="percentage difference one decimal" xfId="646"/>
    <cellStyle name="percentage difference zero decimal" xfId="647"/>
    <cellStyle name="Percentual" xfId="1472"/>
    <cellStyle name="Pevný" xfId="648"/>
    <cellStyle name="Ponto" xfId="1473"/>
    <cellStyle name="Porcentagem_SEP1196" xfId="1474"/>
    <cellStyle name="Porcentaje" xfId="1475"/>
    <cellStyle name="Presentation" xfId="649"/>
    <cellStyle name="Presentation 2" xfId="1476"/>
    <cellStyle name="Publication" xfId="650"/>
    <cellStyle name="Punto" xfId="1477"/>
    <cellStyle name="Punto0" xfId="1478"/>
    <cellStyle name="Red Text" xfId="651"/>
    <cellStyle name="reduced" xfId="652"/>
    <cellStyle name="Row-Header" xfId="1479"/>
    <cellStyle name="Row-Header 2" xfId="1480"/>
    <cellStyle name="SAPBEXaggData" xfId="1481"/>
    <cellStyle name="SAPBEXaggDataEmph" xfId="1482"/>
    <cellStyle name="SAPBEXaggItem" xfId="1483"/>
    <cellStyle name="SAPBEXchaText" xfId="1484"/>
    <cellStyle name="SAPBEXexcBad" xfId="1485"/>
    <cellStyle name="SAPBEXexcCritical" xfId="1486"/>
    <cellStyle name="SAPBEXexcGood" xfId="1487"/>
    <cellStyle name="SAPBEXexcVeryBad" xfId="1488"/>
    <cellStyle name="SAPBEXfilterDrill" xfId="1489"/>
    <cellStyle name="SAPBEXfilterItem" xfId="1490"/>
    <cellStyle name="SAPBEXfilterText" xfId="1491"/>
    <cellStyle name="SAPBEXformats" xfId="1492"/>
    <cellStyle name="SAPBEXheaderData" xfId="1493"/>
    <cellStyle name="SAPBEXheaderItem" xfId="1494"/>
    <cellStyle name="SAPBEXheaderText" xfId="1495"/>
    <cellStyle name="SAPBEXresData" xfId="1496"/>
    <cellStyle name="SAPBEXresDataEmph" xfId="1497"/>
    <cellStyle name="SAPBEXresItem" xfId="1498"/>
    <cellStyle name="SAPBEXstdData" xfId="1499"/>
    <cellStyle name="SAPBEXstdDataEmph" xfId="1500"/>
    <cellStyle name="SAPBEXstdItem" xfId="1501"/>
    <cellStyle name="SAPBEXsubData" xfId="1502"/>
    <cellStyle name="SAPBEXsubDataEmph" xfId="1503"/>
    <cellStyle name="SAPBEXsubItem" xfId="1504"/>
    <cellStyle name="SAPBEXtitle" xfId="1505"/>
    <cellStyle name="SAPBEXundefined" xfId="1506"/>
    <cellStyle name="Sep. milhar [2]" xfId="1507"/>
    <cellStyle name="Separador de m" xfId="1508"/>
    <cellStyle name="Separador de milhares [0]_A" xfId="1509"/>
    <cellStyle name="Separador de milhares_A" xfId="1510"/>
    <cellStyle name="Sheet Title" xfId="1511"/>
    <cellStyle name="STYL1 - Style1" xfId="653"/>
    <cellStyle name="Text" xfId="654"/>
    <cellStyle name="Text 2" xfId="1512"/>
    <cellStyle name="Title" xfId="655"/>
    <cellStyle name="Title 10" xfId="656"/>
    <cellStyle name="Title 10 2" xfId="1513"/>
    <cellStyle name="Title 2" xfId="657"/>
    <cellStyle name="Title 2 2" xfId="1514"/>
    <cellStyle name="Title 3" xfId="658"/>
    <cellStyle name="Title 3 2" xfId="1515"/>
    <cellStyle name="Title 4" xfId="659"/>
    <cellStyle name="Title 4 2" xfId="1516"/>
    <cellStyle name="Title 5" xfId="660"/>
    <cellStyle name="Title 5 2" xfId="1517"/>
    <cellStyle name="Title 6" xfId="661"/>
    <cellStyle name="Title 6 2" xfId="1518"/>
    <cellStyle name="Title 7" xfId="662"/>
    <cellStyle name="Title 7 2" xfId="1519"/>
    <cellStyle name="Title 8" xfId="663"/>
    <cellStyle name="Title 8 2" xfId="1520"/>
    <cellStyle name="Title 9" xfId="664"/>
    <cellStyle name="Title 9 2" xfId="1521"/>
    <cellStyle name="Titulo1" xfId="1522"/>
    <cellStyle name="Titulo2" xfId="1523"/>
    <cellStyle name="TopGrey" xfId="665"/>
    <cellStyle name="Total" xfId="666"/>
    <cellStyle name="Total 2" xfId="667"/>
    <cellStyle name="Total_01 BoP forecast comparative scenario-4" xfId="668"/>
    <cellStyle name="Undefiniert" xfId="669"/>
    <cellStyle name="V¡rgula" xfId="1524"/>
    <cellStyle name="V¡rgula0" xfId="1525"/>
    <cellStyle name="vaca" xfId="1526"/>
    <cellStyle name="Vírgula" xfId="1527"/>
    <cellStyle name="Warning Text" xfId="670"/>
    <cellStyle name="Warning Text 10" xfId="671"/>
    <cellStyle name="Warning Text 10 2" xfId="1528"/>
    <cellStyle name="Warning Text 2" xfId="672"/>
    <cellStyle name="Warning Text 2 2" xfId="1529"/>
    <cellStyle name="Warning Text 3" xfId="673"/>
    <cellStyle name="Warning Text 3 2" xfId="1530"/>
    <cellStyle name="Warning Text 4" xfId="674"/>
    <cellStyle name="Warning Text 4 2" xfId="1531"/>
    <cellStyle name="Warning Text 5" xfId="675"/>
    <cellStyle name="Warning Text 5 2" xfId="1532"/>
    <cellStyle name="Warning Text 6" xfId="676"/>
    <cellStyle name="Warning Text 6 2" xfId="1533"/>
    <cellStyle name="Warning Text 7" xfId="677"/>
    <cellStyle name="Warning Text 7 2" xfId="1534"/>
    <cellStyle name="Warning Text 8" xfId="678"/>
    <cellStyle name="Warning Text 8 2" xfId="1535"/>
    <cellStyle name="Warning Text 9" xfId="679"/>
    <cellStyle name="Warning Text 9 2" xfId="1536"/>
    <cellStyle name="WebAnchor1" xfId="1537"/>
    <cellStyle name="WebAnchor2" xfId="1538"/>
    <cellStyle name="WebAnchor3" xfId="1539"/>
    <cellStyle name="WebAnchor4" xfId="1540"/>
    <cellStyle name="WebAnchor5" xfId="1541"/>
    <cellStyle name="WebAnchor6" xfId="1542"/>
    <cellStyle name="WebAnchor7" xfId="1543"/>
    <cellStyle name="Webexclude" xfId="1544"/>
    <cellStyle name="WebFN" xfId="1545"/>
    <cellStyle name="WebFN1" xfId="1546"/>
    <cellStyle name="WebFN2" xfId="1547"/>
    <cellStyle name="WebFN3" xfId="1548"/>
    <cellStyle name="WebFN4" xfId="1549"/>
    <cellStyle name="WebHR" xfId="1550"/>
    <cellStyle name="WebIndent1" xfId="1551"/>
    <cellStyle name="WebIndent1wFN3" xfId="1552"/>
    <cellStyle name="WebIndent2" xfId="1553"/>
    <cellStyle name="WebNoBR" xfId="1554"/>
    <cellStyle name="Záhlaví 1" xfId="680"/>
    <cellStyle name="Záhlaví 2" xfId="681"/>
    <cellStyle name="zero" xfId="682"/>
    <cellStyle name="Акцент1 2" xfId="683"/>
    <cellStyle name="Акцент1 3" xfId="1555"/>
    <cellStyle name="Акцент1 4" xfId="1556"/>
    <cellStyle name="Акцент2 2" xfId="684"/>
    <cellStyle name="Акцент2 3" xfId="1557"/>
    <cellStyle name="Акцент2 4" xfId="1558"/>
    <cellStyle name="Акцент3 2" xfId="685"/>
    <cellStyle name="Акцент3 3" xfId="1559"/>
    <cellStyle name="Акцент3 4" xfId="1560"/>
    <cellStyle name="Акцент4 2" xfId="686"/>
    <cellStyle name="Акцент4 3" xfId="1561"/>
    <cellStyle name="Акцент4 4" xfId="1562"/>
    <cellStyle name="Акцент5 2" xfId="687"/>
    <cellStyle name="Акцент5 3" xfId="1563"/>
    <cellStyle name="Акцент5 4" xfId="1564"/>
    <cellStyle name="Акцент6 2" xfId="688"/>
    <cellStyle name="Акцент6 3" xfId="1565"/>
    <cellStyle name="Акцент6 4" xfId="1566"/>
    <cellStyle name="Акцентування1" xfId="689"/>
    <cellStyle name="Акцентування1 2" xfId="1567"/>
    <cellStyle name="Акцентування2" xfId="690"/>
    <cellStyle name="Акцентування2 2" xfId="1568"/>
    <cellStyle name="Акцентування3" xfId="691"/>
    <cellStyle name="Акцентування3 2" xfId="1569"/>
    <cellStyle name="Акцентування4" xfId="692"/>
    <cellStyle name="Акцентування4 2" xfId="1570"/>
    <cellStyle name="Акцентування5" xfId="693"/>
    <cellStyle name="Акцентування5 2" xfId="1571"/>
    <cellStyle name="Акцентування6" xfId="694"/>
    <cellStyle name="Акцентування6 2" xfId="1572"/>
    <cellStyle name="Ввід" xfId="695"/>
    <cellStyle name="Ввід 2" xfId="1573"/>
    <cellStyle name="Ввод  2" xfId="696"/>
    <cellStyle name="Ввод  3" xfId="1574"/>
    <cellStyle name="Ввод  4" xfId="1575"/>
    <cellStyle name="Вывод 2" xfId="697"/>
    <cellStyle name="Вывод 3" xfId="1576"/>
    <cellStyle name="Вывод 4" xfId="1577"/>
    <cellStyle name="Вычисление 2" xfId="698"/>
    <cellStyle name="Вычисление 3" xfId="1578"/>
    <cellStyle name="Вычисление 4" xfId="1579"/>
    <cellStyle name="Гиперссылка 2" xfId="1828"/>
    <cellStyle name="Гиперссылка 3" xfId="1834"/>
    <cellStyle name="Гіперпосилання" xfId="1825" builtinId="8"/>
    <cellStyle name="ДАТА" xfId="699"/>
    <cellStyle name="ДАТА 2" xfId="1580"/>
    <cellStyle name="Денджный_CPI (2)" xfId="700"/>
    <cellStyle name="Денежный 2" xfId="1581"/>
    <cellStyle name="Добре" xfId="701"/>
    <cellStyle name="Добре 2" xfId="1582"/>
    <cellStyle name="Заголовки до таблиць в бюлетень" xfId="702"/>
    <cellStyle name="Заголовок 1 2" xfId="703"/>
    <cellStyle name="Заголовок 1 3" xfId="1583"/>
    <cellStyle name="Заголовок 1 4" xfId="1584"/>
    <cellStyle name="Заголовок 2 2" xfId="704"/>
    <cellStyle name="Заголовок 2 3" xfId="1585"/>
    <cellStyle name="Заголовок 2 4" xfId="1586"/>
    <cellStyle name="Заголовок 3 2" xfId="705"/>
    <cellStyle name="Заголовок 3 3" xfId="1587"/>
    <cellStyle name="Заголовок 3 4" xfId="1588"/>
    <cellStyle name="Заголовок 4 2" xfId="706"/>
    <cellStyle name="Заголовок 4 3" xfId="1589"/>
    <cellStyle name="Заголовок 4 4" xfId="1590"/>
    <cellStyle name="ЗАГОЛОВОК1" xfId="707"/>
    <cellStyle name="ЗАГОЛОВОК1 2" xfId="1591"/>
    <cellStyle name="ЗАГОЛОВОК2" xfId="708"/>
    <cellStyle name="ЗАГОЛОВОК2 2" xfId="1592"/>
    <cellStyle name="Звичайний" xfId="0" builtinId="0"/>
    <cellStyle name="Звичайний 10" xfId="1845"/>
    <cellStyle name="Звичайний 11" xfId="1852"/>
    <cellStyle name="Звичайний 12" xfId="1853"/>
    <cellStyle name="Звичайний 13" xfId="1854"/>
    <cellStyle name="Звичайний 14" xfId="1855"/>
    <cellStyle name="Звичайний 2" xfId="709"/>
    <cellStyle name="Звичайний 3" xfId="1838"/>
    <cellStyle name="Звичайний 4" xfId="1839"/>
    <cellStyle name="Звичайний 5" xfId="1840"/>
    <cellStyle name="Звичайний 6" xfId="1841"/>
    <cellStyle name="Звичайний 7" xfId="1842"/>
    <cellStyle name="Звичайний 8" xfId="1843"/>
    <cellStyle name="Звичайний 9" xfId="1844"/>
    <cellStyle name="Зв'язана клітинка" xfId="710"/>
    <cellStyle name="Зв'язана клітинка 2" xfId="1593"/>
    <cellStyle name="Итог 2" xfId="711"/>
    <cellStyle name="Итог 3" xfId="1594"/>
    <cellStyle name="Итог 4" xfId="1595"/>
    <cellStyle name="ИТОГОВЫЙ" xfId="712"/>
    <cellStyle name="ИТОГОВЫЙ 2" xfId="1596"/>
    <cellStyle name="Контрольна клітинка" xfId="713"/>
    <cellStyle name="Контрольна клітинка 2" xfId="1597"/>
    <cellStyle name="Контрольная ячейка 2" xfId="714"/>
    <cellStyle name="Контрольная ячейка 3" xfId="1598"/>
    <cellStyle name="Контрольная ячейка 4" xfId="1599"/>
    <cellStyle name="Назва" xfId="715"/>
    <cellStyle name="Назва 2" xfId="1600"/>
    <cellStyle name="Название 2" xfId="716"/>
    <cellStyle name="Название 3" xfId="1601"/>
    <cellStyle name="Название 4" xfId="1602"/>
    <cellStyle name="Нейтральный 2" xfId="717"/>
    <cellStyle name="Нейтральный 3" xfId="1603"/>
    <cellStyle name="Нейтральный 4" xfId="1604"/>
    <cellStyle name="Обчислення" xfId="718"/>
    <cellStyle name="Обчислення 2" xfId="1605"/>
    <cellStyle name="Обычный 10" xfId="719"/>
    <cellStyle name="Обычный 10 2" xfId="1606"/>
    <cellStyle name="Обычный 11" xfId="720"/>
    <cellStyle name="Обычный 11 2" xfId="1607"/>
    <cellStyle name="Обычный 12" xfId="721"/>
    <cellStyle name="Обычный 12 2" xfId="1608"/>
    <cellStyle name="Обычный 13" xfId="722"/>
    <cellStyle name="Обычный 13 2" xfId="1609"/>
    <cellStyle name="Обычный 14" xfId="723"/>
    <cellStyle name="Обычный 14 2" xfId="1610"/>
    <cellStyle name="Обычный 15" xfId="724"/>
    <cellStyle name="Обычный 15 2" xfId="1611"/>
    <cellStyle name="Обычный 16" xfId="725"/>
    <cellStyle name="Обычный 16 2" xfId="1612"/>
    <cellStyle name="Обычный 17" xfId="726"/>
    <cellStyle name="Обычный 17 2" xfId="1613"/>
    <cellStyle name="Обычный 18" xfId="727"/>
    <cellStyle name="Обычный 18 2" xfId="1614"/>
    <cellStyle name="Обычный 19" xfId="728"/>
    <cellStyle name="Обычный 19 2" xfId="1615"/>
    <cellStyle name="Обычный 2" xfId="729"/>
    <cellStyle name="Обычный 2 10" xfId="1616"/>
    <cellStyle name="Обычный 2 11" xfId="1617"/>
    <cellStyle name="Обычный 2 12" xfId="1618"/>
    <cellStyle name="Обычный 2 13" xfId="1619"/>
    <cellStyle name="Обычный 2 14" xfId="1620"/>
    <cellStyle name="Обычный 2 15" xfId="1621"/>
    <cellStyle name="Обычный 2 16" xfId="1622"/>
    <cellStyle name="Обычный 2 17" xfId="1623"/>
    <cellStyle name="Обычный 2 18" xfId="1827"/>
    <cellStyle name="Обычный 2 19" xfId="1831"/>
    <cellStyle name="Обычный 2 2" xfId="730"/>
    <cellStyle name="Обычный 2 2 10" xfId="1832"/>
    <cellStyle name="Обычный 2 2 2" xfId="731"/>
    <cellStyle name="Обычный 2 2 2 2" xfId="1624"/>
    <cellStyle name="Обычный 2 2 2 3" xfId="1625"/>
    <cellStyle name="Обычный 2 2 3" xfId="732"/>
    <cellStyle name="Обычный 2 2 3 2" xfId="1626"/>
    <cellStyle name="Обычный 2 2 4" xfId="733"/>
    <cellStyle name="Обычный 2 2 4 2" xfId="1627"/>
    <cellStyle name="Обычный 2 2 5" xfId="734"/>
    <cellStyle name="Обычный 2 2 5 2" xfId="1628"/>
    <cellStyle name="Обычный 2 2 6" xfId="735"/>
    <cellStyle name="Обычный 2 2 6 2" xfId="1629"/>
    <cellStyle name="Обычный 2 2 7" xfId="736"/>
    <cellStyle name="Обычный 2 2 7 2" xfId="1630"/>
    <cellStyle name="Обычный 2 2 8" xfId="1631"/>
    <cellStyle name="Обычный 2 2 9" xfId="1829"/>
    <cellStyle name="Обычный 2 2_004 витрати на закупівлю імпортованого газу" xfId="1632"/>
    <cellStyle name="Обычный 2 3" xfId="737"/>
    <cellStyle name="Обычный 2 3 2" xfId="1633"/>
    <cellStyle name="Обычный 2 3 3" xfId="1835"/>
    <cellStyle name="Обычный 2 4" xfId="738"/>
    <cellStyle name="Обычный 2 4 2" xfId="1634"/>
    <cellStyle name="Обычный 2 5" xfId="739"/>
    <cellStyle name="Обычный 2 5 2" xfId="1635"/>
    <cellStyle name="Обычный 2 6" xfId="740"/>
    <cellStyle name="Обычный 2 6 2" xfId="1636"/>
    <cellStyle name="Обычный 2 7" xfId="741"/>
    <cellStyle name="Обычный 2 7 2" xfId="1637"/>
    <cellStyle name="Обычный 2 8" xfId="1638"/>
    <cellStyle name="Обычный 2 9" xfId="1639"/>
    <cellStyle name="Обычный 2_2604-2010" xfId="1640"/>
    <cellStyle name="Обычный 20" xfId="742"/>
    <cellStyle name="Обычный 20 2" xfId="1641"/>
    <cellStyle name="Обычный 21" xfId="743"/>
    <cellStyle name="Обычный 21 2" xfId="1642"/>
    <cellStyle name="Обычный 22" xfId="744"/>
    <cellStyle name="Обычный 22 2" xfId="1643"/>
    <cellStyle name="Обычный 23" xfId="745"/>
    <cellStyle name="Обычный 23 2" xfId="1644"/>
    <cellStyle name="Обычный 24" xfId="746"/>
    <cellStyle name="Обычный 24 2" xfId="1645"/>
    <cellStyle name="Обычный 25" xfId="747"/>
    <cellStyle name="Обычный 25 2" xfId="1646"/>
    <cellStyle name="Обычный 26" xfId="748"/>
    <cellStyle name="Обычный 26 2" xfId="1647"/>
    <cellStyle name="Обычный 27" xfId="749"/>
    <cellStyle name="Обычный 27 2" xfId="1648"/>
    <cellStyle name="Обычный 28" xfId="750"/>
    <cellStyle name="Обычный 28 2" xfId="1649"/>
    <cellStyle name="Обычный 29" xfId="751"/>
    <cellStyle name="Обычный 29 2" xfId="1650"/>
    <cellStyle name="Обычный 3" xfId="752"/>
    <cellStyle name="Обычный 3 10" xfId="1651"/>
    <cellStyle name="Обычный 3 11" xfId="1652"/>
    <cellStyle name="Обычный 3 12" xfId="1653"/>
    <cellStyle name="Обычный 3 13" xfId="1654"/>
    <cellStyle name="Обычный 3 14" xfId="1655"/>
    <cellStyle name="Обычный 3 14 2" xfId="1656"/>
    <cellStyle name="Обычный 3 14 3" xfId="1657"/>
    <cellStyle name="Обычный 3 14_004 витрати на закупівлю імпортованого газу" xfId="1658"/>
    <cellStyle name="Обычный 3 15" xfId="1659"/>
    <cellStyle name="Обычный 3 16" xfId="1833"/>
    <cellStyle name="Обычный 3 17" xfId="1836"/>
    <cellStyle name="Обычный 3 18" xfId="1837"/>
    <cellStyle name="Обычный 3 2" xfId="753"/>
    <cellStyle name="Обычный 3 2 2" xfId="754"/>
    <cellStyle name="Обычный 3 2 2 2" xfId="1660"/>
    <cellStyle name="Обычный 3 2 3" xfId="1661"/>
    <cellStyle name="Обычный 3 2_borg_010609_rab22" xfId="755"/>
    <cellStyle name="Обычный 3 3" xfId="1662"/>
    <cellStyle name="Обычный 3 4" xfId="1663"/>
    <cellStyle name="Обычный 3 5" xfId="1664"/>
    <cellStyle name="Обычный 3 6" xfId="1665"/>
    <cellStyle name="Обычный 3 7" xfId="1666"/>
    <cellStyle name="Обычный 3 8" xfId="1667"/>
    <cellStyle name="Обычный 3 9" xfId="1668"/>
    <cellStyle name="Обычный 3_% Золотые ворота" xfId="1669"/>
    <cellStyle name="Обычный 30" xfId="756"/>
    <cellStyle name="Обычный 30 2" xfId="1670"/>
    <cellStyle name="Обычный 31" xfId="757"/>
    <cellStyle name="Обычный 31 2" xfId="1671"/>
    <cellStyle name="Обычный 32" xfId="758"/>
    <cellStyle name="Обычный 32 2" xfId="1672"/>
    <cellStyle name="Обычный 33" xfId="759"/>
    <cellStyle name="Обычный 33 2" xfId="1673"/>
    <cellStyle name="Обычный 34" xfId="760"/>
    <cellStyle name="Обычный 34 2" xfId="1674"/>
    <cellStyle name="Обычный 35" xfId="761"/>
    <cellStyle name="Обычный 35 2" xfId="1675"/>
    <cellStyle name="Обычный 36" xfId="762"/>
    <cellStyle name="Обычный 36 2" xfId="1676"/>
    <cellStyle name="Обычный 37" xfId="763"/>
    <cellStyle name="Обычный 37 2" xfId="1677"/>
    <cellStyle name="Обычный 38" xfId="764"/>
    <cellStyle name="Обычный 38 2" xfId="1678"/>
    <cellStyle name="Обычный 39" xfId="765"/>
    <cellStyle name="Обычный 39 2" xfId="1679"/>
    <cellStyle name="Обычный 4" xfId="766"/>
    <cellStyle name="Обычный 4 2" xfId="767"/>
    <cellStyle name="Обычный 4 2 2" xfId="1680"/>
    <cellStyle name="Обычный 4 3" xfId="768"/>
    <cellStyle name="Обычный 4 4" xfId="769"/>
    <cellStyle name="Обычный 4_BOP Tables for NBU_103011" xfId="770"/>
    <cellStyle name="Обычный 40" xfId="771"/>
    <cellStyle name="Обычный 40 2" xfId="1681"/>
    <cellStyle name="Обычный 41" xfId="772"/>
    <cellStyle name="Обычный 41 2" xfId="1682"/>
    <cellStyle name="Обычный 42" xfId="773"/>
    <cellStyle name="Обычный 42 2" xfId="1683"/>
    <cellStyle name="Обычный 43" xfId="823"/>
    <cellStyle name="Обычный 44" xfId="824"/>
    <cellStyle name="Обычный 45" xfId="774"/>
    <cellStyle name="Обычный 45 2" xfId="1684"/>
    <cellStyle name="Обычный 46" xfId="775"/>
    <cellStyle name="Обычный 46 2" xfId="1685"/>
    <cellStyle name="Обычный 47" xfId="776"/>
    <cellStyle name="Обычный 47 2" xfId="1686"/>
    <cellStyle name="Обычный 48" xfId="777"/>
    <cellStyle name="Обычный 48 2" xfId="1687"/>
    <cellStyle name="Обычный 49" xfId="778"/>
    <cellStyle name="Обычный 49 2" xfId="1688"/>
    <cellStyle name="Обычный 5" xfId="779"/>
    <cellStyle name="Обычный 5 2" xfId="780"/>
    <cellStyle name="Обычный 5 2 2" xfId="1689"/>
    <cellStyle name="Обычный 5 3" xfId="781"/>
    <cellStyle name="Обычный 50" xfId="782"/>
    <cellStyle name="Обычный 50 2" xfId="1690"/>
    <cellStyle name="Обычный 51" xfId="783"/>
    <cellStyle name="Обычный 51 2" xfId="1691"/>
    <cellStyle name="Обычный 52" xfId="784"/>
    <cellStyle name="Обычный 52 2" xfId="1692"/>
    <cellStyle name="Обычный 53" xfId="785"/>
    <cellStyle name="Обычный 53 2" xfId="1693"/>
    <cellStyle name="Обычный 54" xfId="786"/>
    <cellStyle name="Обычный 54 2" xfId="1694"/>
    <cellStyle name="Обычный 55" xfId="1695"/>
    <cellStyle name="Обычный 56" xfId="1696"/>
    <cellStyle name="Обычный 57" xfId="1697"/>
    <cellStyle name="Обычный 58" xfId="1698"/>
    <cellStyle name="Обычный 59" xfId="1699"/>
    <cellStyle name="Обычный 6" xfId="787"/>
    <cellStyle name="Обычный 6 2" xfId="788"/>
    <cellStyle name="Обычный 6 2 2" xfId="1700"/>
    <cellStyle name="Обычный 6 3" xfId="1701"/>
    <cellStyle name="Обычный 6 4" xfId="1702"/>
    <cellStyle name="Обычный 6_Баланс_газа_апарат_2011_2101" xfId="1703"/>
    <cellStyle name="Обычный 60" xfId="1704"/>
    <cellStyle name="Обычный 61" xfId="1846"/>
    <cellStyle name="Обычный 62" xfId="1830"/>
    <cellStyle name="Обычный 63" xfId="1847"/>
    <cellStyle name="Обычный 64" xfId="1848"/>
    <cellStyle name="Обычный 65" xfId="1849"/>
    <cellStyle name="Обычный 66" xfId="1850"/>
    <cellStyle name="Обычный 67" xfId="1851"/>
    <cellStyle name="Обычный 7" xfId="789"/>
    <cellStyle name="Обычный 7 2" xfId="1705"/>
    <cellStyle name="Обычный 8" xfId="790"/>
    <cellStyle name="Обычный 8 2" xfId="1706"/>
    <cellStyle name="Обычный 9" xfId="791"/>
    <cellStyle name="Обычный 9 2" xfId="1707"/>
    <cellStyle name="Обычный_Forec table IMF style 39" xfId="792"/>
    <cellStyle name="Обычный_OverAll Table 3" xfId="793"/>
    <cellStyle name="Обычный_VVP_new" xfId="1826"/>
    <cellStyle name="Підсумок" xfId="794"/>
    <cellStyle name="Підсумок 2" xfId="1708"/>
    <cellStyle name="Плохой 2" xfId="795"/>
    <cellStyle name="Плохой 3" xfId="1709"/>
    <cellStyle name="Плохой 4" xfId="1710"/>
    <cellStyle name="Поганий" xfId="796"/>
    <cellStyle name="Поганий 2" xfId="1711"/>
    <cellStyle name="Пояснение 2" xfId="797"/>
    <cellStyle name="Пояснение 3" xfId="1712"/>
    <cellStyle name="Пояснение 4" xfId="1713"/>
    <cellStyle name="Примечание 2" xfId="798"/>
    <cellStyle name="Примечание 3" xfId="1714"/>
    <cellStyle name="Примечание 4" xfId="799"/>
    <cellStyle name="Примітка" xfId="800"/>
    <cellStyle name="Примітка 2" xfId="1715"/>
    <cellStyle name="Процентный 2" xfId="801"/>
    <cellStyle name="Процентный 2 10" xfId="1716"/>
    <cellStyle name="Процентный 2 11" xfId="1717"/>
    <cellStyle name="Процентный 2 12" xfId="1718"/>
    <cellStyle name="Процентный 2 13" xfId="1719"/>
    <cellStyle name="Процентный 2 14" xfId="1720"/>
    <cellStyle name="Процентный 2 15" xfId="1721"/>
    <cellStyle name="Процентный 2 16" xfId="1722"/>
    <cellStyle name="Процентный 2 2" xfId="802"/>
    <cellStyle name="Процентный 2 3" xfId="803"/>
    <cellStyle name="Процентный 2 4" xfId="804"/>
    <cellStyle name="Процентный 2 5" xfId="805"/>
    <cellStyle name="Процентный 2 6" xfId="806"/>
    <cellStyle name="Процентный 2 7" xfId="807"/>
    <cellStyle name="Процентный 2 8" xfId="1723"/>
    <cellStyle name="Процентный 2 9" xfId="1724"/>
    <cellStyle name="Процентный 3" xfId="808"/>
    <cellStyle name="Процентный 4" xfId="825"/>
    <cellStyle name="Процентный 4 2" xfId="1725"/>
    <cellStyle name="Процентный 4 2 2" xfId="1726"/>
    <cellStyle name="Процентный 4 2 3" xfId="1727"/>
    <cellStyle name="Процентный 4 3" xfId="1728"/>
    <cellStyle name="Процентный 4 4" xfId="1729"/>
    <cellStyle name="Процентный 4 5" xfId="1730"/>
    <cellStyle name="Процентный 5" xfId="1731"/>
    <cellStyle name="Процентный 6" xfId="1732"/>
    <cellStyle name="Результат" xfId="809"/>
    <cellStyle name="Результат 2" xfId="1733"/>
    <cellStyle name="РівеньРядків_2 3" xfId="826"/>
    <cellStyle name="РівеньСтовпців_1 2" xfId="827"/>
    <cellStyle name="Связанная ячейка 2" xfId="810"/>
    <cellStyle name="Связанная ячейка 3" xfId="1734"/>
    <cellStyle name="Связанная ячейка 4" xfId="1735"/>
    <cellStyle name="Середній" xfId="811"/>
    <cellStyle name="Середній 2" xfId="1736"/>
    <cellStyle name="Стиль 1" xfId="812"/>
    <cellStyle name="Стиль 1 2" xfId="1737"/>
    <cellStyle name="Стиль 1 3" xfId="1738"/>
    <cellStyle name="Стиль 1 4" xfId="1739"/>
    <cellStyle name="Стиль 1 5" xfId="1740"/>
    <cellStyle name="Стиль 1 6" xfId="1741"/>
    <cellStyle name="Стиль 1 7" xfId="1742"/>
    <cellStyle name="ТЕКСТ" xfId="813"/>
    <cellStyle name="ТЕКСТ 2" xfId="1743"/>
    <cellStyle name="Текст попередження" xfId="814"/>
    <cellStyle name="Текст попередження 2" xfId="1744"/>
    <cellStyle name="Текст пояснення" xfId="815"/>
    <cellStyle name="Текст пояснення 2" xfId="1745"/>
    <cellStyle name="Текст предупреждения 2" xfId="816"/>
    <cellStyle name="Текст предупреждения 3" xfId="1746"/>
    <cellStyle name="Текст предупреждения 4" xfId="1747"/>
    <cellStyle name="Тысячи [0]_1.62" xfId="1748"/>
    <cellStyle name="Тысячи_1.62" xfId="1749"/>
    <cellStyle name="УровеньСтолб_1_Структура державного боргу" xfId="1750"/>
    <cellStyle name="УровеньСтрок_1_Структура державного боргу" xfId="1751"/>
    <cellStyle name="ФИКСИРОВАННЫЙ" xfId="817"/>
    <cellStyle name="Финансовый 2" xfId="818"/>
    <cellStyle name="Финансовый 2 10" xfId="1752"/>
    <cellStyle name="Финансовый 2 10 2" xfId="1753"/>
    <cellStyle name="Финансовый 2 10 3" xfId="1754"/>
    <cellStyle name="Финансовый 2 11" xfId="1755"/>
    <cellStyle name="Финансовый 2 11 2" xfId="1756"/>
    <cellStyle name="Финансовый 2 11 3" xfId="1757"/>
    <cellStyle name="Финансовый 2 12" xfId="1758"/>
    <cellStyle name="Финансовый 2 12 2" xfId="1759"/>
    <cellStyle name="Финансовый 2 12 3" xfId="1760"/>
    <cellStyle name="Финансовый 2 13" xfId="1761"/>
    <cellStyle name="Финансовый 2 13 2" xfId="1762"/>
    <cellStyle name="Финансовый 2 13 3" xfId="1763"/>
    <cellStyle name="Финансовый 2 14" xfId="1764"/>
    <cellStyle name="Финансовый 2 14 2" xfId="1765"/>
    <cellStyle name="Финансовый 2 14 3" xfId="1766"/>
    <cellStyle name="Финансовый 2 15" xfId="1767"/>
    <cellStyle name="Финансовый 2 15 2" xfId="1768"/>
    <cellStyle name="Финансовый 2 15 3" xfId="1769"/>
    <cellStyle name="Финансовый 2 16" xfId="1770"/>
    <cellStyle name="Финансовый 2 16 2" xfId="1771"/>
    <cellStyle name="Финансовый 2 16 3" xfId="1772"/>
    <cellStyle name="Финансовый 2 17" xfId="1773"/>
    <cellStyle name="Финансовый 2 17 2" xfId="1774"/>
    <cellStyle name="Финансовый 2 17 3" xfId="1775"/>
    <cellStyle name="Финансовый 2 18" xfId="1776"/>
    <cellStyle name="Финансовый 2 19" xfId="1777"/>
    <cellStyle name="Финансовый 2 2" xfId="1778"/>
    <cellStyle name="Финансовый 2 2 2" xfId="1779"/>
    <cellStyle name="Финансовый 2 2 3" xfId="1780"/>
    <cellStyle name="Финансовый 2 20" xfId="1781"/>
    <cellStyle name="Финансовый 2 3" xfId="1782"/>
    <cellStyle name="Финансовый 2 3 2" xfId="1783"/>
    <cellStyle name="Финансовый 2 3 3" xfId="1784"/>
    <cellStyle name="Финансовый 2 4" xfId="1785"/>
    <cellStyle name="Финансовый 2 4 2" xfId="1786"/>
    <cellStyle name="Финансовый 2 4 3" xfId="1787"/>
    <cellStyle name="Финансовый 2 5" xfId="1788"/>
    <cellStyle name="Финансовый 2 5 2" xfId="1789"/>
    <cellStyle name="Финансовый 2 5 3" xfId="1790"/>
    <cellStyle name="Финансовый 2 6" xfId="1791"/>
    <cellStyle name="Финансовый 2 6 2" xfId="1792"/>
    <cellStyle name="Финансовый 2 6 3" xfId="1793"/>
    <cellStyle name="Финансовый 2 7" xfId="1794"/>
    <cellStyle name="Финансовый 2 7 2" xfId="1795"/>
    <cellStyle name="Финансовый 2 7 3" xfId="1796"/>
    <cellStyle name="Финансовый 2 8" xfId="1797"/>
    <cellStyle name="Финансовый 2 8 2" xfId="1798"/>
    <cellStyle name="Финансовый 2 8 3" xfId="1799"/>
    <cellStyle name="Финансовый 2 9" xfId="1800"/>
    <cellStyle name="Финансовый 2 9 2" xfId="1801"/>
    <cellStyle name="Финансовый 2 9 3" xfId="1802"/>
    <cellStyle name="Финансовый 3" xfId="822"/>
    <cellStyle name="Финансовый 3 2" xfId="1803"/>
    <cellStyle name="Финансовый 4" xfId="1804"/>
    <cellStyle name="Финансовый 4 2" xfId="1805"/>
    <cellStyle name="Финансовый 4 2 2" xfId="1806"/>
    <cellStyle name="Финансовый 4 2 3" xfId="1807"/>
    <cellStyle name="Финансовый 4 2 4" xfId="1808"/>
    <cellStyle name="Финансовый 4 3" xfId="1809"/>
    <cellStyle name="Финансовый 4 3 2" xfId="1810"/>
    <cellStyle name="Финансовый 4 3 3" xfId="1811"/>
    <cellStyle name="Финансовый 5" xfId="1812"/>
    <cellStyle name="Финансовый 5 2" xfId="1813"/>
    <cellStyle name="Финансовый 5 3" xfId="1814"/>
    <cellStyle name="Финансовый 6" xfId="1815"/>
    <cellStyle name="Финансовый 7" xfId="1816"/>
    <cellStyle name="Финансовый 8" xfId="1817"/>
    <cellStyle name="Финансовый 9" xfId="1818"/>
    <cellStyle name="Фінансовий [0]" xfId="1824" builtinId="6"/>
    <cellStyle name="Фᦸнансовый" xfId="819"/>
    <cellStyle name="Хороший 2" xfId="820"/>
    <cellStyle name="Хороший 3" xfId="1819"/>
    <cellStyle name="Хороший 4" xfId="1820"/>
    <cellStyle name="числовой" xfId="1821"/>
    <cellStyle name="Шапка" xfId="821"/>
    <cellStyle name="Ю" xfId="1822"/>
    <cellStyle name="Ю-FreeSet_10" xfId="1823"/>
  </cellStyles>
  <dxfs count="0"/>
  <tableStyles count="0" defaultTableStyle="TableStyleMedium2" defaultPivotStyle="PivotStyleLight16"/>
  <colors>
    <mruColors>
      <color rgb="FFD8E4BC"/>
      <color rgb="FF005B2B"/>
      <color rgb="FFC4D79B"/>
      <color rgb="FFF0FEE6"/>
      <color rgb="FF007236"/>
      <color rgb="FF008236"/>
      <color rgb="FF009B78"/>
      <color rgb="FF008278"/>
      <color rgb="FF00C878"/>
      <color rgb="FF0064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List" dx="16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1813560</xdr:colOff>
      <xdr:row>7</xdr:row>
      <xdr:rowOff>228601</xdr:rowOff>
    </xdr:from>
    <xdr:to>
      <xdr:col>5</xdr:col>
      <xdr:colOff>15240</xdr:colOff>
      <xdr:row>16</xdr:row>
      <xdr:rowOff>7620</xdr:rowOff>
    </xdr:to>
    <xdr:cxnSp macro="">
      <xdr:nvCxnSpPr>
        <xdr:cNvPr id="3" name="Пряма зі стрілкою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5524500" y="1447801"/>
          <a:ext cx="1082040" cy="1539239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571501</xdr:colOff>
      <xdr:row>7</xdr:row>
      <xdr:rowOff>15240</xdr:rowOff>
    </xdr:from>
    <xdr:to>
      <xdr:col>1</xdr:col>
      <xdr:colOff>586740</xdr:colOff>
      <xdr:row>16</xdr:row>
      <xdr:rowOff>76200</xdr:rowOff>
    </xdr:to>
    <xdr:cxnSp macro="">
      <xdr:nvCxnSpPr>
        <xdr:cNvPr id="7" name="Пряма сполучна лінія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1577341" y="1272540"/>
          <a:ext cx="15239" cy="1821180"/>
        </a:xfrm>
        <a:prstGeom prst="line">
          <a:avLst/>
        </a:prstGeom>
        <a:ln w="25400" cmpd="sng">
          <a:solidFill>
            <a:srgbClr val="005B2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16</xdr:row>
      <xdr:rowOff>66675</xdr:rowOff>
    </xdr:from>
    <xdr:to>
      <xdr:col>3</xdr:col>
      <xdr:colOff>0</xdr:colOff>
      <xdr:row>16</xdr:row>
      <xdr:rowOff>76200</xdr:rowOff>
    </xdr:to>
    <xdr:cxnSp macro="">
      <xdr:nvCxnSpPr>
        <xdr:cNvPr id="10" name="Пряма зі стрілкою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897380" y="4173855"/>
          <a:ext cx="2004060" cy="952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8107</xdr:colOff>
      <xdr:row>15</xdr:row>
      <xdr:rowOff>243192</xdr:rowOff>
    </xdr:from>
    <xdr:to>
      <xdr:col>5</xdr:col>
      <xdr:colOff>0</xdr:colOff>
      <xdr:row>18</xdr:row>
      <xdr:rowOff>30480</xdr:rowOff>
    </xdr:to>
    <xdr:cxnSp macro="">
      <xdr:nvCxnSpPr>
        <xdr:cNvPr id="18" name="Пряма зі стрілкою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4880043" y="2975043"/>
          <a:ext cx="1045723" cy="541182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</xdr:row>
      <xdr:rowOff>304800</xdr:rowOff>
    </xdr:from>
    <xdr:to>
      <xdr:col>4</xdr:col>
      <xdr:colOff>1043940</xdr:colOff>
      <xdr:row>16</xdr:row>
      <xdr:rowOff>30481</xdr:rowOff>
    </xdr:to>
    <xdr:cxnSp macro="">
      <xdr:nvCxnSpPr>
        <xdr:cNvPr id="6" name="Пряма зі стрілкою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5539740" y="480060"/>
          <a:ext cx="1043940" cy="2575561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16</xdr:row>
      <xdr:rowOff>8106</xdr:rowOff>
    </xdr:from>
    <xdr:to>
      <xdr:col>4</xdr:col>
      <xdr:colOff>1051560</xdr:colOff>
      <xdr:row>21</xdr:row>
      <xdr:rowOff>243840</xdr:rowOff>
    </xdr:to>
    <xdr:cxnSp macro="">
      <xdr:nvCxnSpPr>
        <xdr:cNvPr id="8" name="Пряма зі стрілкою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871936" y="2991255"/>
          <a:ext cx="1051560" cy="1492223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13</xdr:row>
      <xdr:rowOff>236220</xdr:rowOff>
    </xdr:from>
    <xdr:to>
      <xdr:col>5</xdr:col>
      <xdr:colOff>0</xdr:colOff>
      <xdr:row>16</xdr:row>
      <xdr:rowOff>15240</xdr:rowOff>
    </xdr:to>
    <xdr:cxnSp macro="">
      <xdr:nvCxnSpPr>
        <xdr:cNvPr id="11" name="Пряма зі стрілкою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5539740" y="2461260"/>
          <a:ext cx="1051560" cy="53340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17</xdr:row>
      <xdr:rowOff>107577</xdr:rowOff>
    </xdr:from>
    <xdr:to>
      <xdr:col>6</xdr:col>
      <xdr:colOff>7620</xdr:colOff>
      <xdr:row>18</xdr:row>
      <xdr:rowOff>76200</xdr:rowOff>
    </xdr:to>
    <xdr:cxnSp macro="">
      <xdr:nvCxnSpPr>
        <xdr:cNvPr id="20" name="Пряма зі стрілкою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12188414" y="3290048"/>
          <a:ext cx="593912" cy="215152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</xdr:row>
      <xdr:rowOff>120316</xdr:rowOff>
    </xdr:from>
    <xdr:to>
      <xdr:col>7</xdr:col>
      <xdr:colOff>0</xdr:colOff>
      <xdr:row>1</xdr:row>
      <xdr:rowOff>220982</xdr:rowOff>
    </xdr:to>
    <xdr:cxnSp macro="">
      <xdr:nvCxnSpPr>
        <xdr:cNvPr id="64" name="Пряма зі стрілкою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/>
      </xdr:nvCxnSpPr>
      <xdr:spPr>
        <a:xfrm flipV="1">
          <a:off x="9761220" y="348916"/>
          <a:ext cx="1013460" cy="100666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</xdr:colOff>
      <xdr:row>1</xdr:row>
      <xdr:rowOff>236220</xdr:rowOff>
    </xdr:from>
    <xdr:to>
      <xdr:col>7</xdr:col>
      <xdr:colOff>10027</xdr:colOff>
      <xdr:row>3</xdr:row>
      <xdr:rowOff>160421</xdr:rowOff>
    </xdr:to>
    <xdr:cxnSp macro="">
      <xdr:nvCxnSpPr>
        <xdr:cNvPr id="65" name="Пряма зі стрілкою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/>
      </xdr:nvCxnSpPr>
      <xdr:spPr>
        <a:xfrm>
          <a:off x="9776460" y="464820"/>
          <a:ext cx="1008247" cy="518561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7</xdr:row>
      <xdr:rowOff>140368</xdr:rowOff>
    </xdr:from>
    <xdr:to>
      <xdr:col>7</xdr:col>
      <xdr:colOff>0</xdr:colOff>
      <xdr:row>8</xdr:row>
      <xdr:rowOff>3</xdr:rowOff>
    </xdr:to>
    <xdr:cxnSp macro="">
      <xdr:nvCxnSpPr>
        <xdr:cNvPr id="66" name="Пряма зі стрілкою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/>
      </xdr:nvCxnSpPr>
      <xdr:spPr>
        <a:xfrm flipV="1">
          <a:off x="9768840" y="1946308"/>
          <a:ext cx="1005840" cy="11109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</xdr:colOff>
      <xdr:row>8</xdr:row>
      <xdr:rowOff>30480</xdr:rowOff>
    </xdr:from>
    <xdr:to>
      <xdr:col>7</xdr:col>
      <xdr:colOff>0</xdr:colOff>
      <xdr:row>9</xdr:row>
      <xdr:rowOff>129540</xdr:rowOff>
    </xdr:to>
    <xdr:cxnSp macro="">
      <xdr:nvCxnSpPr>
        <xdr:cNvPr id="67" name="Пряма зі стрілкою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xfrm>
          <a:off x="9776460" y="2087880"/>
          <a:ext cx="998220" cy="35052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13</xdr:row>
      <xdr:rowOff>130342</xdr:rowOff>
    </xdr:from>
    <xdr:to>
      <xdr:col>7</xdr:col>
      <xdr:colOff>10027</xdr:colOff>
      <xdr:row>14</xdr:row>
      <xdr:rowOff>2</xdr:rowOff>
    </xdr:to>
    <xdr:cxnSp macro="">
      <xdr:nvCxnSpPr>
        <xdr:cNvPr id="68" name="Пряма зі стрілкою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/>
      </xdr:nvCxnSpPr>
      <xdr:spPr>
        <a:xfrm flipV="1">
          <a:off x="9768840" y="2942122"/>
          <a:ext cx="1015867" cy="12112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14</xdr:row>
      <xdr:rowOff>7620</xdr:rowOff>
    </xdr:from>
    <xdr:to>
      <xdr:col>7</xdr:col>
      <xdr:colOff>0</xdr:colOff>
      <xdr:row>15</xdr:row>
      <xdr:rowOff>144780</xdr:rowOff>
    </xdr:to>
    <xdr:cxnSp macro="">
      <xdr:nvCxnSpPr>
        <xdr:cNvPr id="69" name="Пряма зі стрілкою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/>
      </xdr:nvCxnSpPr>
      <xdr:spPr>
        <a:xfrm>
          <a:off x="9768840" y="3070860"/>
          <a:ext cx="1005840" cy="38862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</xdr:colOff>
      <xdr:row>17</xdr:row>
      <xdr:rowOff>130342</xdr:rowOff>
    </xdr:from>
    <xdr:to>
      <xdr:col>7</xdr:col>
      <xdr:colOff>10027</xdr:colOff>
      <xdr:row>18</xdr:row>
      <xdr:rowOff>2</xdr:rowOff>
    </xdr:to>
    <xdr:cxnSp macro="">
      <xdr:nvCxnSpPr>
        <xdr:cNvPr id="70" name="Пряма зі стрілкою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/>
      </xdr:nvCxnSpPr>
      <xdr:spPr>
        <a:xfrm flipV="1">
          <a:off x="9776460" y="3947962"/>
          <a:ext cx="1008247" cy="12112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3840089</xdr:colOff>
      <xdr:row>22</xdr:row>
      <xdr:rowOff>11530</xdr:rowOff>
    </xdr:from>
    <xdr:to>
      <xdr:col>7</xdr:col>
      <xdr:colOff>0</xdr:colOff>
      <xdr:row>23</xdr:row>
      <xdr:rowOff>150395</xdr:rowOff>
    </xdr:to>
    <xdr:cxnSp macro="">
      <xdr:nvCxnSpPr>
        <xdr:cNvPr id="71" name="Пряма зі стрілкою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CxnSpPr/>
      </xdr:nvCxnSpPr>
      <xdr:spPr>
        <a:xfrm>
          <a:off x="9753209" y="5086450"/>
          <a:ext cx="1021471" cy="39032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30079</xdr:colOff>
      <xdr:row>21</xdr:row>
      <xdr:rowOff>110289</xdr:rowOff>
    </xdr:from>
    <xdr:to>
      <xdr:col>6</xdr:col>
      <xdr:colOff>1002631</xdr:colOff>
      <xdr:row>22</xdr:row>
      <xdr:rowOff>10026</xdr:rowOff>
    </xdr:to>
    <xdr:cxnSp macro="">
      <xdr:nvCxnSpPr>
        <xdr:cNvPr id="72" name="Пряма зі стрілкою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/>
      </xdr:nvCxnSpPr>
      <xdr:spPr>
        <a:xfrm flipV="1">
          <a:off x="9791299" y="4933749"/>
          <a:ext cx="972552" cy="151197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</xdr:colOff>
      <xdr:row>18</xdr:row>
      <xdr:rowOff>7620</xdr:rowOff>
    </xdr:from>
    <xdr:to>
      <xdr:col>6</xdr:col>
      <xdr:colOff>992605</xdr:colOff>
      <xdr:row>19</xdr:row>
      <xdr:rowOff>160421</xdr:rowOff>
    </xdr:to>
    <xdr:cxnSp macro="">
      <xdr:nvCxnSpPr>
        <xdr:cNvPr id="73" name="Пряма зі стрілкою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/>
      </xdr:nvCxnSpPr>
      <xdr:spPr>
        <a:xfrm>
          <a:off x="9791700" y="4076700"/>
          <a:ext cx="962125" cy="404261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24114</xdr:colOff>
      <xdr:row>5</xdr:row>
      <xdr:rowOff>128984</xdr:rowOff>
    </xdr:from>
    <xdr:to>
      <xdr:col>7</xdr:col>
      <xdr:colOff>0</xdr:colOff>
      <xdr:row>7</xdr:row>
      <xdr:rowOff>229082</xdr:rowOff>
    </xdr:to>
    <xdr:cxnSp macro="">
      <xdr:nvCxnSpPr>
        <xdr:cNvPr id="74" name="Пряма зі стрілкою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/>
      </xdr:nvCxnSpPr>
      <xdr:spPr>
        <a:xfrm flipV="1">
          <a:off x="9785334" y="1439624"/>
          <a:ext cx="989346" cy="595398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1914525</xdr:colOff>
      <xdr:row>17</xdr:row>
      <xdr:rowOff>133350</xdr:rowOff>
    </xdr:from>
    <xdr:to>
      <xdr:col>11</xdr:col>
      <xdr:colOff>0</xdr:colOff>
      <xdr:row>17</xdr:row>
      <xdr:rowOff>145887</xdr:rowOff>
    </xdr:to>
    <xdr:cxnSp macro="">
      <xdr:nvCxnSpPr>
        <xdr:cNvPr id="75" name="Пряма зі стрілкою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CxnSpPr/>
      </xdr:nvCxnSpPr>
      <xdr:spPr>
        <a:xfrm flipV="1">
          <a:off x="13192125" y="3867150"/>
          <a:ext cx="981075" cy="12537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19050</xdr:rowOff>
        </xdr:from>
        <xdr:to>
          <xdr:col>1</xdr:col>
          <xdr:colOff>0</xdr:colOff>
          <xdr:row>1</xdr:row>
          <xdr:rowOff>152400</xdr:rowOff>
        </xdr:to>
        <xdr:sp macro="" textlink="">
          <xdr:nvSpPr>
            <xdr:cNvPr id="53249" name="List Box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00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3101163</xdr:colOff>
      <xdr:row>11</xdr:row>
      <xdr:rowOff>132907</xdr:rowOff>
    </xdr:from>
    <xdr:to>
      <xdr:col>7</xdr:col>
      <xdr:colOff>0</xdr:colOff>
      <xdr:row>14</xdr:row>
      <xdr:rowOff>11077</xdr:rowOff>
    </xdr:to>
    <xdr:cxnSp macro="">
      <xdr:nvCxnSpPr>
        <xdr:cNvPr id="23" name="Пряма зі стрілкою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V="1">
          <a:off x="8107326" y="2857500"/>
          <a:ext cx="863895" cy="609158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50"/>
    <pageSetUpPr fitToPage="1"/>
  </sheetPr>
  <dimension ref="A1:R37"/>
  <sheetViews>
    <sheetView showGridLines="0" tabSelected="1" showOutlineSymbols="0" zoomScale="86" zoomScaleNormal="86" zoomScaleSheetLayoutView="130" workbookViewId="0"/>
  </sheetViews>
  <sheetFormatPr defaultColWidth="9.33203125" defaultRowHeight="18.75"/>
  <cols>
    <col min="1" max="1" width="8.33203125" style="140" customWidth="1"/>
    <col min="2" max="2" width="33.1640625" style="136" customWidth="1"/>
    <col min="3" max="3" width="7.5" style="136" customWidth="1"/>
    <col min="4" max="4" width="23.1640625" style="136" customWidth="1"/>
    <col min="5" max="5" width="15.33203125" style="136" customWidth="1"/>
    <col min="6" max="6" width="54.5" style="136" customWidth="1"/>
    <col min="7" max="7" width="14.83203125" style="136" customWidth="1"/>
    <col min="8" max="8" width="9.1640625" style="137" customWidth="1"/>
    <col min="9" max="9" width="28" style="136" customWidth="1"/>
    <col min="10" max="10" width="9.33203125" style="20"/>
    <col min="11" max="11" width="4.83203125" style="20" customWidth="1"/>
    <col min="12" max="12" width="7.5" style="138" customWidth="1"/>
    <col min="13" max="13" width="22.1640625" style="139" customWidth="1"/>
    <col min="14" max="14" width="33.6640625" style="139" customWidth="1"/>
    <col min="15" max="16" width="7.1640625" style="136" customWidth="1"/>
    <col min="17" max="18" width="9.33203125" style="136"/>
    <col min="19" max="16384" width="9.33203125" style="140"/>
  </cols>
  <sheetData>
    <row r="1" spans="1:18" ht="19.5" thickBot="1">
      <c r="A1" s="135">
        <v>1</v>
      </c>
      <c r="B1" s="48"/>
      <c r="C1" s="48"/>
      <c r="D1" s="48"/>
      <c r="E1" s="48"/>
      <c r="F1" s="49"/>
      <c r="G1" s="48"/>
      <c r="H1" s="50"/>
      <c r="I1" s="48"/>
      <c r="J1" s="45"/>
      <c r="K1" s="45"/>
      <c r="L1" s="51"/>
      <c r="M1" s="52"/>
      <c r="N1" s="52"/>
    </row>
    <row r="2" spans="1:18" ht="22.9" customHeight="1" thickTop="1" thickBot="1">
      <c r="B2" s="53"/>
      <c r="C2" s="53"/>
      <c r="D2" s="54"/>
      <c r="E2" s="55"/>
      <c r="F2" s="183" t="str">
        <f>IF(A1=1,"Середньомісячна заробітна плата за видами економічної діяльності","Average monthly wages by types of economic activity")</f>
        <v>Середньомісячна заробітна плата за видами економічної діяльності</v>
      </c>
      <c r="G2" s="56"/>
      <c r="H2" s="57"/>
      <c r="I2" s="58" t="str">
        <f>IF(A1=1,"Місяць","Month")</f>
        <v>Місяць</v>
      </c>
      <c r="J2" s="45"/>
      <c r="K2" s="45"/>
      <c r="L2" s="51"/>
      <c r="M2" s="52"/>
      <c r="N2" s="52"/>
      <c r="O2" s="141"/>
      <c r="P2" s="141"/>
    </row>
    <row r="3" spans="1:18" ht="19.899999999999999" customHeight="1" thickTop="1" thickBot="1">
      <c r="A3" s="142" t="s">
        <v>10</v>
      </c>
      <c r="B3" s="177" t="str">
        <f>IF(A1=1,"РИНОК ПРАЦІ","LABOR MARKET")</f>
        <v>РИНОК ПРАЦІ</v>
      </c>
      <c r="C3" s="59"/>
      <c r="D3" s="59"/>
      <c r="E3" s="60"/>
      <c r="F3" s="184"/>
      <c r="G3" s="61"/>
      <c r="H3" s="62"/>
      <c r="I3" s="63"/>
      <c r="J3" s="45"/>
      <c r="K3" s="45"/>
      <c r="L3" s="51"/>
      <c r="M3" s="52"/>
      <c r="N3" s="52"/>
    </row>
    <row r="4" spans="1:18" ht="19.899999999999999" customHeight="1" thickTop="1" thickBot="1">
      <c r="A4" s="142" t="s">
        <v>11</v>
      </c>
      <c r="B4" s="178"/>
      <c r="C4" s="64"/>
      <c r="D4" s="65"/>
      <c r="E4" s="66"/>
      <c r="F4" s="67"/>
      <c r="G4" s="66"/>
      <c r="H4" s="68"/>
      <c r="I4" s="58" t="str">
        <f>IF(A1=1,"Рік","Year")</f>
        <v>Рік</v>
      </c>
      <c r="J4" s="45"/>
      <c r="K4" s="45"/>
      <c r="L4" s="51"/>
      <c r="M4" s="52"/>
      <c r="N4" s="52"/>
      <c r="O4" s="143"/>
      <c r="P4" s="143"/>
    </row>
    <row r="5" spans="1:18" ht="19.899999999999999" customHeight="1" thickTop="1" thickBot="1">
      <c r="A5" s="142"/>
      <c r="B5" s="178"/>
      <c r="C5" s="64"/>
      <c r="D5" s="65"/>
      <c r="E5" s="66"/>
      <c r="F5" s="67"/>
      <c r="G5" s="66"/>
      <c r="H5" s="69"/>
      <c r="I5" s="70"/>
      <c r="J5" s="45"/>
      <c r="K5" s="45"/>
      <c r="L5" s="51"/>
      <c r="M5" s="52"/>
      <c r="N5" s="52"/>
      <c r="O5" s="143"/>
      <c r="P5" s="143"/>
    </row>
    <row r="6" spans="1:18" ht="19.899999999999999" customHeight="1" thickTop="1" thickBot="1">
      <c r="A6" s="142"/>
      <c r="B6" s="178"/>
      <c r="C6" s="64"/>
      <c r="D6" s="65"/>
      <c r="E6" s="66"/>
      <c r="F6" s="67"/>
      <c r="G6" s="66"/>
      <c r="H6" s="68"/>
      <c r="I6" s="58" t="str">
        <f>IF(A1=1,"Місяць","Month")</f>
        <v>Місяць</v>
      </c>
      <c r="J6" s="45"/>
      <c r="K6" s="45"/>
      <c r="L6" s="51"/>
      <c r="M6" s="52"/>
      <c r="N6" s="52"/>
      <c r="O6" s="143"/>
      <c r="P6" s="143"/>
    </row>
    <row r="7" spans="1:18" ht="19.899999999999999" customHeight="1" thickTop="1" thickBot="1">
      <c r="B7" s="179"/>
      <c r="C7" s="64"/>
      <c r="D7" s="71"/>
      <c r="E7" s="72"/>
      <c r="F7" s="67"/>
      <c r="G7" s="72"/>
      <c r="H7" s="73"/>
      <c r="I7" s="74"/>
      <c r="J7" s="45"/>
      <c r="K7" s="45"/>
      <c r="L7" s="51"/>
      <c r="M7" s="52"/>
      <c r="N7" s="52"/>
      <c r="O7" s="143"/>
      <c r="P7" s="143"/>
    </row>
    <row r="8" spans="1:18" ht="19.899999999999999" customHeight="1" thickTop="1" thickBot="1">
      <c r="B8" s="75"/>
      <c r="C8" s="76"/>
      <c r="D8" s="180" t="str">
        <f>IF(A1=1,"Оплата праці","Wages")</f>
        <v>Оплата праці</v>
      </c>
      <c r="E8" s="77"/>
      <c r="F8" s="183" t="str">
        <f>IF(A1=1,"Середньооблікова кількість штатних працівників","Average staff number")</f>
        <v>Середньооблікова кількість штатних працівників</v>
      </c>
      <c r="G8" s="77"/>
      <c r="H8" s="78"/>
      <c r="I8" s="58" t="str">
        <f>IF(A1=1,"Квартал","Quarter")</f>
        <v>Квартал</v>
      </c>
      <c r="J8" s="45"/>
      <c r="K8" s="45"/>
      <c r="L8" s="79"/>
      <c r="M8" s="77"/>
      <c r="N8" s="77"/>
      <c r="O8" s="144"/>
      <c r="P8" s="144"/>
    </row>
    <row r="9" spans="1:18" ht="19.899999999999999" customHeight="1" thickTop="1" thickBot="1">
      <c r="B9" s="80"/>
      <c r="C9" s="81"/>
      <c r="D9" s="181"/>
      <c r="E9" s="82"/>
      <c r="F9" s="184"/>
      <c r="G9" s="82"/>
      <c r="H9" s="50"/>
      <c r="I9" s="83"/>
      <c r="J9" s="45"/>
      <c r="K9" s="45"/>
      <c r="L9" s="84"/>
      <c r="M9" s="82"/>
      <c r="N9" s="51"/>
      <c r="O9" s="145"/>
      <c r="P9" s="145"/>
    </row>
    <row r="10" spans="1:18" s="146" customFormat="1" ht="19.899999999999999" customHeight="1" thickTop="1" thickBot="1">
      <c r="B10" s="85"/>
      <c r="C10" s="86"/>
      <c r="D10" s="181"/>
      <c r="E10" s="87"/>
      <c r="F10" s="88"/>
      <c r="G10" s="87"/>
      <c r="H10" s="89"/>
      <c r="I10" s="58" t="str">
        <f>IF(A1=1,"Рік","Year")</f>
        <v>Рік</v>
      </c>
      <c r="J10" s="90"/>
      <c r="K10" s="90"/>
      <c r="L10" s="84"/>
      <c r="M10" s="87"/>
      <c r="N10" s="87"/>
      <c r="O10" s="147"/>
      <c r="P10" s="147"/>
      <c r="Q10" s="148"/>
      <c r="R10" s="148"/>
    </row>
    <row r="11" spans="1:18" s="146" customFormat="1" ht="19.899999999999999" customHeight="1" thickTop="1" thickBot="1">
      <c r="B11" s="85"/>
      <c r="C11" s="86"/>
      <c r="D11" s="181"/>
      <c r="E11" s="87"/>
      <c r="F11" s="171"/>
      <c r="G11" s="87"/>
      <c r="H11" s="97"/>
      <c r="I11" s="70"/>
      <c r="J11" s="90"/>
      <c r="K11" s="90"/>
      <c r="L11" s="84"/>
      <c r="M11" s="87"/>
      <c r="N11" s="87"/>
      <c r="O11" s="147"/>
      <c r="P11" s="147"/>
      <c r="Q11" s="148"/>
      <c r="R11" s="148"/>
    </row>
    <row r="12" spans="1:18" s="146" customFormat="1" ht="19.899999999999999" customHeight="1" thickTop="1" thickBot="1">
      <c r="B12" s="85"/>
      <c r="C12" s="86"/>
      <c r="D12" s="181"/>
      <c r="E12" s="87"/>
      <c r="F12" s="171"/>
      <c r="G12" s="87"/>
      <c r="H12" s="131"/>
      <c r="I12" s="58" t="str">
        <f>IF(A1=1,"Місяць","Month")</f>
        <v>Місяць</v>
      </c>
      <c r="J12" s="90"/>
      <c r="K12" s="90"/>
      <c r="L12" s="84"/>
      <c r="M12" s="87"/>
      <c r="N12" s="87"/>
      <c r="O12" s="147"/>
      <c r="P12" s="147"/>
      <c r="Q12" s="148"/>
      <c r="R12" s="148"/>
    </row>
    <row r="13" spans="1:18" ht="19.899999999999999" customHeight="1" thickTop="1" thickBot="1">
      <c r="B13" s="91"/>
      <c r="C13" s="92"/>
      <c r="D13" s="181"/>
      <c r="E13" s="93"/>
      <c r="F13" s="67"/>
      <c r="G13" s="93"/>
      <c r="H13" s="94"/>
      <c r="I13" s="83"/>
      <c r="J13" s="45"/>
      <c r="K13" s="45"/>
      <c r="L13" s="84"/>
      <c r="M13" s="93"/>
      <c r="N13" s="93"/>
      <c r="O13" s="149"/>
      <c r="P13" s="149"/>
    </row>
    <row r="14" spans="1:18" ht="19.899999999999999" customHeight="1" thickTop="1" thickBot="1">
      <c r="B14" s="95"/>
      <c r="C14" s="96"/>
      <c r="D14" s="181"/>
      <c r="E14" s="87"/>
      <c r="F14" s="183" t="str">
        <f>IF(A1=1,"Фонд оплати праці ","Payroll")</f>
        <v xml:space="preserve">Фонд оплати праці </v>
      </c>
      <c r="G14" s="87"/>
      <c r="H14" s="89"/>
      <c r="I14" s="58" t="str">
        <f>IF(A1=1,"Квартал","Quarter")</f>
        <v>Квартал</v>
      </c>
      <c r="J14" s="45"/>
      <c r="K14" s="45"/>
      <c r="L14" s="84"/>
      <c r="M14" s="93"/>
      <c r="N14" s="93"/>
      <c r="O14" s="149"/>
      <c r="P14" s="149"/>
    </row>
    <row r="15" spans="1:18" ht="19.899999999999999" customHeight="1" thickTop="1" thickBot="1">
      <c r="B15" s="95"/>
      <c r="C15" s="96"/>
      <c r="D15" s="181"/>
      <c r="E15" s="87"/>
      <c r="F15" s="184"/>
      <c r="G15" s="87"/>
      <c r="H15" s="97"/>
      <c r="I15" s="83"/>
      <c r="J15" s="45"/>
      <c r="K15" s="45"/>
      <c r="L15" s="84"/>
      <c r="M15" s="93"/>
      <c r="N15" s="93"/>
      <c r="O15" s="149"/>
      <c r="P15" s="149"/>
    </row>
    <row r="16" spans="1:18" ht="19.899999999999999" customHeight="1" thickTop="1" thickBot="1">
      <c r="B16" s="95"/>
      <c r="C16" s="96"/>
      <c r="D16" s="181"/>
      <c r="E16" s="87"/>
      <c r="F16" s="67"/>
      <c r="G16" s="87"/>
      <c r="H16" s="89"/>
      <c r="I16" s="58" t="str">
        <f>IF(A1=1,"Рік","Year")</f>
        <v>Рік</v>
      </c>
      <c r="J16" s="45"/>
      <c r="K16" s="45"/>
      <c r="L16" s="84"/>
      <c r="M16" s="93"/>
      <c r="N16" s="93"/>
      <c r="O16" s="149"/>
      <c r="P16" s="149"/>
    </row>
    <row r="17" spans="1:18" s="146" customFormat="1" ht="19.899999999999999" customHeight="1" thickTop="1" thickBot="1">
      <c r="B17" s="98"/>
      <c r="C17" s="99"/>
      <c r="D17" s="181"/>
      <c r="E17" s="100"/>
      <c r="F17" s="101"/>
      <c r="G17" s="100"/>
      <c r="H17" s="102"/>
      <c r="I17" s="103"/>
      <c r="J17" s="90"/>
      <c r="K17" s="90"/>
      <c r="L17" s="104"/>
      <c r="M17" s="105"/>
      <c r="N17" s="105"/>
      <c r="O17" s="150"/>
      <c r="P17" s="150"/>
      <c r="Q17" s="148"/>
      <c r="R17" s="148"/>
    </row>
    <row r="18" spans="1:18" s="146" customFormat="1" ht="19.899999999999999" customHeight="1" thickTop="1" thickBot="1">
      <c r="B18" s="98"/>
      <c r="C18" s="99"/>
      <c r="D18" s="181"/>
      <c r="E18" s="100"/>
      <c r="F18" s="180" t="str">
        <f>IF(A1=1,"Індекси реальної заробітної плати","Real wage indices")</f>
        <v>Індекси реальної заробітної плати</v>
      </c>
      <c r="G18" s="100"/>
      <c r="H18" s="106"/>
      <c r="I18" s="107" t="str">
        <f>IF(A1=1,"Місяць","Month")</f>
        <v>Місяць</v>
      </c>
      <c r="J18" s="90"/>
      <c r="K18" s="90"/>
      <c r="L18" s="108">
        <v>1</v>
      </c>
      <c r="M18" s="109" t="str">
        <f>IF(A1=1,"до попереднього місяця, %","to the previous month, %")</f>
        <v>до попереднього місяця, %</v>
      </c>
      <c r="N18" s="110"/>
      <c r="O18" s="150"/>
      <c r="P18" s="150"/>
      <c r="Q18" s="148"/>
      <c r="R18" s="148"/>
    </row>
    <row r="19" spans="1:18" s="146" customFormat="1" ht="19.899999999999999" customHeight="1" thickTop="1" thickBot="1">
      <c r="B19" s="111"/>
      <c r="C19" s="112"/>
      <c r="D19" s="182"/>
      <c r="E19" s="100"/>
      <c r="F19" s="182"/>
      <c r="G19" s="113"/>
      <c r="H19" s="102"/>
      <c r="I19" s="103"/>
      <c r="J19" s="90"/>
      <c r="K19" s="90"/>
      <c r="L19" s="114">
        <v>2</v>
      </c>
      <c r="M19" s="115" t="str">
        <f>IF(A1=1,"до відповідного місяця попереднього року, %","to соrresponding month of the previous year, %")</f>
        <v>до відповідного місяця попереднього року, %</v>
      </c>
      <c r="N19" s="116"/>
      <c r="O19" s="150"/>
      <c r="P19" s="150"/>
      <c r="Q19" s="148"/>
      <c r="R19" s="148"/>
    </row>
    <row r="20" spans="1:18" s="151" customFormat="1" ht="19.899999999999999" customHeight="1" thickTop="1" thickBot="1">
      <c r="B20" s="111"/>
      <c r="C20" s="111"/>
      <c r="D20" s="117"/>
      <c r="E20" s="118"/>
      <c r="F20" s="119"/>
      <c r="G20" s="118"/>
      <c r="H20" s="120"/>
      <c r="I20" s="58" t="str">
        <f>IF(A1=1,"Рік","Year")</f>
        <v>Рік</v>
      </c>
      <c r="J20" s="121"/>
      <c r="K20" s="121"/>
      <c r="L20" s="122">
        <v>3</v>
      </c>
      <c r="M20" s="123" t="str">
        <f>IF(A1=1,"до відповідного періоду попереднього року, %","to соrresponding period of the previous year, %")</f>
        <v>до відповідного періоду попереднього року, %</v>
      </c>
      <c r="N20" s="124"/>
      <c r="O20" s="152"/>
      <c r="P20" s="152"/>
      <c r="Q20" s="153"/>
      <c r="R20" s="153"/>
    </row>
    <row r="21" spans="1:18" s="151" customFormat="1" ht="19.899999999999999" customHeight="1" thickTop="1" thickBot="1">
      <c r="B21" s="125"/>
      <c r="C21" s="125"/>
      <c r="D21" s="117"/>
      <c r="E21" s="118"/>
      <c r="F21" s="126"/>
      <c r="G21" s="118"/>
      <c r="H21" s="127"/>
      <c r="I21" s="127"/>
      <c r="J21" s="121"/>
      <c r="K21" s="121"/>
      <c r="L21" s="128"/>
      <c r="M21" s="129"/>
      <c r="N21" s="129"/>
      <c r="O21" s="152"/>
      <c r="P21" s="152"/>
      <c r="Q21" s="153"/>
      <c r="R21" s="153"/>
    </row>
    <row r="22" spans="1:18" ht="19.899999999999999" customHeight="1" thickTop="1" thickBot="1">
      <c r="B22" s="98"/>
      <c r="C22" s="98"/>
      <c r="D22" s="130"/>
      <c r="E22" s="130"/>
      <c r="F22" s="183" t="str">
        <f>IF(A1=1,"Заборгованість з виплати заробітної плати ","Wage arrears")</f>
        <v xml:space="preserve">Заборгованість з виплати заробітної плати </v>
      </c>
      <c r="G22" s="130"/>
      <c r="H22" s="131"/>
      <c r="I22" s="58" t="str">
        <f>IF(A1=1,"Місяць","Month")</f>
        <v>Місяць</v>
      </c>
      <c r="J22" s="45"/>
      <c r="K22" s="45"/>
      <c r="L22" s="132"/>
      <c r="M22" s="133"/>
      <c r="N22" s="133"/>
      <c r="O22" s="154"/>
      <c r="P22" s="154"/>
    </row>
    <row r="23" spans="1:18" ht="19.899999999999999" customHeight="1" thickTop="1" thickBot="1">
      <c r="A23" s="146"/>
      <c r="B23" s="91"/>
      <c r="C23" s="91"/>
      <c r="D23" s="48"/>
      <c r="E23" s="48"/>
      <c r="F23" s="184"/>
      <c r="G23" s="48"/>
      <c r="H23" s="50"/>
      <c r="I23" s="67"/>
      <c r="J23" s="45"/>
      <c r="K23" s="45"/>
      <c r="L23" s="51"/>
      <c r="M23" s="52"/>
      <c r="N23" s="52"/>
    </row>
    <row r="24" spans="1:18" ht="19.899999999999999" customHeight="1" thickTop="1" thickBot="1">
      <c r="B24" s="134"/>
      <c r="C24" s="134"/>
      <c r="D24" s="48"/>
      <c r="E24" s="48"/>
      <c r="F24" s="67"/>
      <c r="G24" s="48"/>
      <c r="H24" s="120"/>
      <c r="I24" s="58" t="str">
        <f>IF(A1=1,"Рік","Year")</f>
        <v>Рік</v>
      </c>
      <c r="J24" s="45"/>
      <c r="K24" s="45"/>
      <c r="L24" s="51"/>
      <c r="M24" s="52"/>
      <c r="N24" s="52"/>
      <c r="O24" s="156"/>
      <c r="P24" s="156"/>
    </row>
    <row r="25" spans="1:18" ht="19.899999999999999" customHeight="1" thickTop="1">
      <c r="B25" s="155"/>
      <c r="C25" s="155"/>
    </row>
    <row r="26" spans="1:18" ht="19.899999999999999" customHeight="1">
      <c r="B26" s="157"/>
      <c r="C26" s="157"/>
      <c r="O26" s="156"/>
      <c r="P26" s="156"/>
    </row>
    <row r="27" spans="1:18" ht="19.899999999999999" customHeight="1">
      <c r="B27" s="158"/>
      <c r="C27" s="158"/>
    </row>
    <row r="28" spans="1:18">
      <c r="B28" s="158"/>
      <c r="C28" s="158"/>
    </row>
    <row r="29" spans="1:18">
      <c r="B29" s="159"/>
      <c r="C29" s="159"/>
    </row>
    <row r="30" spans="1:18" ht="19.5">
      <c r="B30" s="160"/>
      <c r="C30" s="160"/>
      <c r="D30" s="161"/>
      <c r="E30" s="161"/>
      <c r="F30" s="161"/>
      <c r="G30" s="161"/>
      <c r="H30" s="162"/>
      <c r="I30" s="161"/>
      <c r="L30" s="163"/>
      <c r="M30" s="164"/>
      <c r="N30" s="164"/>
      <c r="O30" s="161"/>
      <c r="P30" s="161"/>
      <c r="R30" s="165"/>
    </row>
    <row r="31" spans="1:18" ht="19.5">
      <c r="B31" s="160"/>
      <c r="C31" s="160"/>
      <c r="D31" s="161"/>
      <c r="E31" s="161"/>
      <c r="F31" s="161"/>
      <c r="G31" s="161"/>
      <c r="H31" s="162"/>
      <c r="I31" s="161"/>
      <c r="L31" s="163"/>
      <c r="M31" s="164"/>
      <c r="N31" s="164"/>
      <c r="O31" s="161"/>
      <c r="P31" s="161"/>
    </row>
    <row r="32" spans="1:18" ht="19.5">
      <c r="B32" s="160"/>
      <c r="C32" s="160"/>
      <c r="D32" s="161"/>
      <c r="E32" s="161"/>
      <c r="F32" s="161"/>
      <c r="G32" s="161"/>
      <c r="H32" s="162"/>
      <c r="I32" s="161"/>
      <c r="L32" s="163"/>
      <c r="M32" s="164"/>
      <c r="N32" s="164"/>
      <c r="O32" s="161"/>
      <c r="P32" s="161"/>
    </row>
    <row r="33" spans="2:3">
      <c r="B33" s="157"/>
      <c r="C33" s="157"/>
    </row>
    <row r="34" spans="2:3">
      <c r="B34" s="166"/>
      <c r="C34" s="166"/>
    </row>
    <row r="35" spans="2:3">
      <c r="B35" s="166"/>
      <c r="C35" s="166"/>
    </row>
    <row r="36" spans="2:3" ht="15.75" customHeight="1">
      <c r="B36" s="166"/>
      <c r="C36" s="166"/>
    </row>
    <row r="37" spans="2:3">
      <c r="B37" s="167"/>
      <c r="C37" s="167"/>
    </row>
  </sheetData>
  <sheetProtection algorithmName="SHA-512" hashValue="J6lxle2atfPtppYn4gKySC6yg0h1FHlHG71rLolE3jJkbKKvDO2YVGS0m6X68Z/Pryodaiy1CYDdJi9kRGO61w==" saltValue="ld6l3sXNwX1mnwNRrQ/+Sg==" spinCount="100000" sheet="1" objects="1" scenarios="1"/>
  <mergeCells count="7">
    <mergeCell ref="B3:B7"/>
    <mergeCell ref="D8:D19"/>
    <mergeCell ref="F22:F23"/>
    <mergeCell ref="F2:F3"/>
    <mergeCell ref="F8:F9"/>
    <mergeCell ref="F18:F19"/>
    <mergeCell ref="F14:F15"/>
  </mergeCells>
  <phoneticPr fontId="34" type="noConversion"/>
  <hyperlinks>
    <hyperlink ref="L20" location="'3'!A1" display="'3'!A1"/>
    <hyperlink ref="L19" location="'2'!A1" display="'2'!A1"/>
    <hyperlink ref="L18" location="'1'!A1" display="1"/>
  </hyperlinks>
  <pageMargins left="0.55118110236220474" right="0.11811023622047245" top="3.937007874015748E-2" bottom="7.874015748031496E-2" header="0.15748031496062992" footer="0.19685039370078741"/>
  <pageSetup paperSize="9" scale="57" orientation="landscape" horizontalDpi="4294967294" r:id="rId1"/>
  <headerFooter alignWithMargins="0">
    <oddFooter>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List Box 1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19050</xdr:rowOff>
                  </from>
                  <to>
                    <xdr:col>1</xdr:col>
                    <xdr:colOff>0</xdr:colOff>
                    <xdr:row>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I34"/>
  <sheetViews>
    <sheetView showGridLines="0" showRowColHeaders="0" zoomScale="86" zoomScaleNormal="86" workbookViewId="0">
      <pane xSplit="2" ySplit="3" topLeftCell="HU4" activePane="bottomRight" state="frozen"/>
      <selection activeCell="C34" sqref="C34"/>
      <selection pane="topRight" activeCell="C34" sqref="C34"/>
      <selection pane="bottomLeft" activeCell="C34" sqref="C34"/>
      <selection pane="bottomRight" activeCell="II3" sqref="II3"/>
    </sheetView>
  </sheetViews>
  <sheetFormatPr defaultColWidth="9.33203125" defaultRowHeight="15.75"/>
  <cols>
    <col min="1" max="1" width="9" style="20" customWidth="1"/>
    <col min="2" max="2" width="45.83203125" style="23" customWidth="1"/>
    <col min="3" max="177" width="10.83203125" style="15" customWidth="1"/>
    <col min="178" max="182" width="10.83203125" style="18" customWidth="1"/>
    <col min="183" max="211" width="10.83203125" style="20" customWidth="1"/>
    <col min="212" max="212" width="10.1640625" style="20" bestFit="1" customWidth="1"/>
    <col min="213" max="276" width="10.83203125" style="20" customWidth="1"/>
    <col min="277" max="16384" width="9.33203125" style="20"/>
  </cols>
  <sheetData>
    <row r="1" spans="1:243" ht="24" customHeight="1">
      <c r="A1" s="1" t="str">
        <f>IF('0'!A1=1,"до змісту","to title")</f>
        <v>до змісту</v>
      </c>
      <c r="B1" s="2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J1" s="17"/>
      <c r="FK1" s="18"/>
      <c r="FL1" s="18"/>
      <c r="FM1" s="18"/>
      <c r="FN1" s="18"/>
      <c r="FO1" s="19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</row>
    <row r="2" spans="1:243" s="22" customFormat="1" ht="15.75" customHeight="1">
      <c r="A2" s="3"/>
      <c r="B2" s="4"/>
      <c r="C2" s="29">
        <v>37257</v>
      </c>
      <c r="D2" s="29">
        <v>37288</v>
      </c>
      <c r="E2" s="29">
        <v>37316</v>
      </c>
      <c r="F2" s="29">
        <v>37347</v>
      </c>
      <c r="G2" s="29">
        <v>37377</v>
      </c>
      <c r="H2" s="29">
        <v>37408</v>
      </c>
      <c r="I2" s="29">
        <v>37438</v>
      </c>
      <c r="J2" s="29">
        <v>37469</v>
      </c>
      <c r="K2" s="29">
        <v>37500</v>
      </c>
      <c r="L2" s="29">
        <v>37530</v>
      </c>
      <c r="M2" s="29">
        <v>37561</v>
      </c>
      <c r="N2" s="29">
        <v>37591</v>
      </c>
      <c r="O2" s="29">
        <v>37622</v>
      </c>
      <c r="P2" s="29">
        <v>37653</v>
      </c>
      <c r="Q2" s="29">
        <v>37681</v>
      </c>
      <c r="R2" s="29">
        <v>37712</v>
      </c>
      <c r="S2" s="29">
        <v>37742</v>
      </c>
      <c r="T2" s="29">
        <v>37773</v>
      </c>
      <c r="U2" s="29">
        <v>37803</v>
      </c>
      <c r="V2" s="29">
        <v>37834</v>
      </c>
      <c r="W2" s="29">
        <v>37865</v>
      </c>
      <c r="X2" s="29">
        <v>37895</v>
      </c>
      <c r="Y2" s="29">
        <v>37926</v>
      </c>
      <c r="Z2" s="29">
        <v>37956</v>
      </c>
      <c r="AA2" s="29">
        <v>37987</v>
      </c>
      <c r="AB2" s="29">
        <v>38018</v>
      </c>
      <c r="AC2" s="29">
        <v>38047</v>
      </c>
      <c r="AD2" s="29">
        <v>38078</v>
      </c>
      <c r="AE2" s="29">
        <v>38108</v>
      </c>
      <c r="AF2" s="29">
        <v>38139</v>
      </c>
      <c r="AG2" s="29">
        <v>38169</v>
      </c>
      <c r="AH2" s="29">
        <v>38200</v>
      </c>
      <c r="AI2" s="29">
        <v>38231</v>
      </c>
      <c r="AJ2" s="29">
        <v>38261</v>
      </c>
      <c r="AK2" s="29">
        <v>38292</v>
      </c>
      <c r="AL2" s="29">
        <v>38322</v>
      </c>
      <c r="AM2" s="29">
        <v>38353</v>
      </c>
      <c r="AN2" s="29">
        <v>38384</v>
      </c>
      <c r="AO2" s="29">
        <v>38412</v>
      </c>
      <c r="AP2" s="29">
        <v>38443</v>
      </c>
      <c r="AQ2" s="29">
        <v>38473</v>
      </c>
      <c r="AR2" s="29">
        <v>38504</v>
      </c>
      <c r="AS2" s="29">
        <v>38534</v>
      </c>
      <c r="AT2" s="29">
        <v>38565</v>
      </c>
      <c r="AU2" s="29">
        <v>38596</v>
      </c>
      <c r="AV2" s="29">
        <v>38626</v>
      </c>
      <c r="AW2" s="29">
        <v>38657</v>
      </c>
      <c r="AX2" s="29">
        <v>38687</v>
      </c>
      <c r="AY2" s="29">
        <v>38718</v>
      </c>
      <c r="AZ2" s="29">
        <v>38749</v>
      </c>
      <c r="BA2" s="29">
        <v>38777</v>
      </c>
      <c r="BB2" s="29">
        <v>38808</v>
      </c>
      <c r="BC2" s="29">
        <v>38838</v>
      </c>
      <c r="BD2" s="29">
        <v>38869</v>
      </c>
      <c r="BE2" s="29">
        <v>38899</v>
      </c>
      <c r="BF2" s="29">
        <v>38930</v>
      </c>
      <c r="BG2" s="29">
        <v>38961</v>
      </c>
      <c r="BH2" s="29">
        <v>38991</v>
      </c>
      <c r="BI2" s="29">
        <v>39022</v>
      </c>
      <c r="BJ2" s="29">
        <v>39052</v>
      </c>
      <c r="BK2" s="29">
        <v>39083</v>
      </c>
      <c r="BL2" s="29">
        <v>39114</v>
      </c>
      <c r="BM2" s="29">
        <v>39142</v>
      </c>
      <c r="BN2" s="29">
        <v>39173</v>
      </c>
      <c r="BO2" s="29">
        <v>39203</v>
      </c>
      <c r="BP2" s="29">
        <v>39234</v>
      </c>
      <c r="BQ2" s="29">
        <v>39264</v>
      </c>
      <c r="BR2" s="29">
        <v>39295</v>
      </c>
      <c r="BS2" s="29">
        <v>39326</v>
      </c>
      <c r="BT2" s="29">
        <v>39356</v>
      </c>
      <c r="BU2" s="29">
        <v>39387</v>
      </c>
      <c r="BV2" s="29">
        <v>39417</v>
      </c>
      <c r="BW2" s="29">
        <v>39448</v>
      </c>
      <c r="BX2" s="29">
        <v>39479</v>
      </c>
      <c r="BY2" s="29">
        <v>39508</v>
      </c>
      <c r="BZ2" s="29">
        <v>39539</v>
      </c>
      <c r="CA2" s="29">
        <v>39569</v>
      </c>
      <c r="CB2" s="29">
        <v>39600</v>
      </c>
      <c r="CC2" s="29">
        <v>39630</v>
      </c>
      <c r="CD2" s="29">
        <v>39661</v>
      </c>
      <c r="CE2" s="29">
        <v>39692</v>
      </c>
      <c r="CF2" s="29">
        <v>39722</v>
      </c>
      <c r="CG2" s="29">
        <v>39753</v>
      </c>
      <c r="CH2" s="29">
        <v>39783</v>
      </c>
      <c r="CI2" s="29">
        <v>39814</v>
      </c>
      <c r="CJ2" s="29">
        <v>39845</v>
      </c>
      <c r="CK2" s="29">
        <v>39873</v>
      </c>
      <c r="CL2" s="29">
        <v>39904</v>
      </c>
      <c r="CM2" s="29">
        <v>39934</v>
      </c>
      <c r="CN2" s="29">
        <v>39965</v>
      </c>
      <c r="CO2" s="29">
        <v>39995</v>
      </c>
      <c r="CP2" s="29">
        <v>40026</v>
      </c>
      <c r="CQ2" s="29">
        <v>40057</v>
      </c>
      <c r="CR2" s="29">
        <v>40087</v>
      </c>
      <c r="CS2" s="29">
        <v>40118</v>
      </c>
      <c r="CT2" s="29">
        <v>40148</v>
      </c>
      <c r="CU2" s="29">
        <v>40179</v>
      </c>
      <c r="CV2" s="29">
        <v>40210</v>
      </c>
      <c r="CW2" s="29">
        <v>40238</v>
      </c>
      <c r="CX2" s="29">
        <v>40269</v>
      </c>
      <c r="CY2" s="29">
        <v>40299</v>
      </c>
      <c r="CZ2" s="29">
        <v>40330</v>
      </c>
      <c r="DA2" s="29">
        <v>40360</v>
      </c>
      <c r="DB2" s="29">
        <v>40391</v>
      </c>
      <c r="DC2" s="29">
        <v>40422</v>
      </c>
      <c r="DD2" s="29">
        <v>40452</v>
      </c>
      <c r="DE2" s="29">
        <v>40483</v>
      </c>
      <c r="DF2" s="29">
        <v>40513</v>
      </c>
      <c r="DG2" s="29">
        <v>40544</v>
      </c>
      <c r="DH2" s="29">
        <v>40575</v>
      </c>
      <c r="DI2" s="29">
        <v>40603</v>
      </c>
      <c r="DJ2" s="29">
        <v>40634</v>
      </c>
      <c r="DK2" s="29">
        <v>40664</v>
      </c>
      <c r="DL2" s="29">
        <v>40695</v>
      </c>
      <c r="DM2" s="29">
        <v>40725</v>
      </c>
      <c r="DN2" s="29">
        <v>40756</v>
      </c>
      <c r="DO2" s="29">
        <v>40787</v>
      </c>
      <c r="DP2" s="29">
        <v>40817</v>
      </c>
      <c r="DQ2" s="29">
        <v>40848</v>
      </c>
      <c r="DR2" s="29">
        <v>40878</v>
      </c>
      <c r="DS2" s="29">
        <v>40909</v>
      </c>
      <c r="DT2" s="29">
        <v>40940</v>
      </c>
      <c r="DU2" s="29">
        <v>40969</v>
      </c>
      <c r="DV2" s="29">
        <v>41000</v>
      </c>
      <c r="DW2" s="29">
        <v>41030</v>
      </c>
      <c r="DX2" s="29">
        <v>41061</v>
      </c>
      <c r="DY2" s="29">
        <v>41091</v>
      </c>
      <c r="DZ2" s="29">
        <v>41122</v>
      </c>
      <c r="EA2" s="29">
        <v>41153</v>
      </c>
      <c r="EB2" s="29">
        <v>41183</v>
      </c>
      <c r="EC2" s="29">
        <v>41214</v>
      </c>
      <c r="ED2" s="29">
        <v>41244</v>
      </c>
      <c r="EE2" s="29">
        <v>41275</v>
      </c>
      <c r="EF2" s="29">
        <v>41306</v>
      </c>
      <c r="EG2" s="29">
        <v>41334</v>
      </c>
      <c r="EH2" s="29">
        <v>41365</v>
      </c>
      <c r="EI2" s="29">
        <v>41395</v>
      </c>
      <c r="EJ2" s="29">
        <v>41426</v>
      </c>
      <c r="EK2" s="29">
        <v>41456</v>
      </c>
      <c r="EL2" s="29">
        <v>41487</v>
      </c>
      <c r="EM2" s="29">
        <v>41518</v>
      </c>
      <c r="EN2" s="29">
        <v>41548</v>
      </c>
      <c r="EO2" s="29">
        <v>41579</v>
      </c>
      <c r="EP2" s="29">
        <v>41609</v>
      </c>
      <c r="EQ2" s="29">
        <v>41640</v>
      </c>
      <c r="ER2" s="29">
        <v>41671</v>
      </c>
      <c r="ES2" s="29">
        <v>41699</v>
      </c>
      <c r="ET2" s="29">
        <v>41730</v>
      </c>
      <c r="EU2" s="29">
        <v>41760</v>
      </c>
      <c r="EV2" s="29">
        <v>41791</v>
      </c>
      <c r="EW2" s="29">
        <v>41821</v>
      </c>
      <c r="EX2" s="29">
        <v>41852</v>
      </c>
      <c r="EY2" s="29">
        <v>41883</v>
      </c>
      <c r="EZ2" s="29">
        <v>41913</v>
      </c>
      <c r="FA2" s="29">
        <v>41944</v>
      </c>
      <c r="FB2" s="29">
        <v>41974</v>
      </c>
      <c r="FC2" s="29">
        <v>42005</v>
      </c>
      <c r="FD2" s="29">
        <v>42036</v>
      </c>
      <c r="FE2" s="29">
        <v>42064</v>
      </c>
      <c r="FF2" s="29">
        <v>42095</v>
      </c>
      <c r="FG2" s="29">
        <v>42125</v>
      </c>
      <c r="FH2" s="29">
        <v>42156</v>
      </c>
      <c r="FI2" s="29">
        <v>42186</v>
      </c>
      <c r="FJ2" s="29">
        <v>42217</v>
      </c>
      <c r="FK2" s="29">
        <v>42248</v>
      </c>
      <c r="FL2" s="29">
        <v>42278</v>
      </c>
      <c r="FM2" s="29">
        <v>42309</v>
      </c>
      <c r="FN2" s="29">
        <v>42339</v>
      </c>
      <c r="FO2" s="29">
        <v>42370</v>
      </c>
      <c r="FP2" s="29">
        <v>42401</v>
      </c>
      <c r="FQ2" s="29">
        <v>42430</v>
      </c>
      <c r="FR2" s="29">
        <v>42461</v>
      </c>
      <c r="FS2" s="29">
        <v>42491</v>
      </c>
      <c r="FT2" s="29">
        <v>42522</v>
      </c>
      <c r="FU2" s="29">
        <v>42552</v>
      </c>
      <c r="FV2" s="29">
        <v>42583</v>
      </c>
      <c r="FW2" s="29">
        <v>42614</v>
      </c>
      <c r="FX2" s="29">
        <v>42644</v>
      </c>
      <c r="FY2" s="29">
        <v>42675</v>
      </c>
      <c r="FZ2" s="29">
        <v>42705</v>
      </c>
      <c r="GA2" s="29">
        <v>42736</v>
      </c>
      <c r="GB2" s="21">
        <v>42767</v>
      </c>
      <c r="GC2" s="21">
        <v>42795</v>
      </c>
      <c r="GD2" s="29">
        <v>42826</v>
      </c>
      <c r="GE2" s="21">
        <v>42856</v>
      </c>
      <c r="GF2" s="29">
        <v>42887</v>
      </c>
      <c r="GG2" s="21">
        <v>42917</v>
      </c>
      <c r="GH2" s="29">
        <v>42948</v>
      </c>
      <c r="GI2" s="29">
        <v>42979</v>
      </c>
      <c r="GJ2" s="29">
        <v>43009</v>
      </c>
      <c r="GK2" s="29">
        <v>43040</v>
      </c>
      <c r="GL2" s="29">
        <v>43070</v>
      </c>
      <c r="GM2" s="29">
        <v>43101</v>
      </c>
      <c r="GN2" s="21">
        <v>43132</v>
      </c>
      <c r="GO2" s="173">
        <v>43160</v>
      </c>
      <c r="GP2" s="21">
        <v>43191</v>
      </c>
      <c r="GQ2" s="173">
        <v>43221</v>
      </c>
      <c r="GR2" s="173">
        <v>43252</v>
      </c>
      <c r="GS2" s="175">
        <v>43282</v>
      </c>
      <c r="GT2" s="173">
        <v>43313</v>
      </c>
      <c r="GU2" s="175">
        <v>43344</v>
      </c>
      <c r="GV2" s="175">
        <v>43374</v>
      </c>
      <c r="GW2" s="175">
        <v>43405</v>
      </c>
      <c r="GX2" s="175">
        <v>43435</v>
      </c>
      <c r="GY2" s="175">
        <v>43466</v>
      </c>
      <c r="GZ2" s="175">
        <v>43497</v>
      </c>
      <c r="HA2" s="175">
        <v>43525</v>
      </c>
      <c r="HB2" s="175">
        <v>43556</v>
      </c>
      <c r="HC2" s="175">
        <v>43586</v>
      </c>
      <c r="HD2" s="175">
        <v>43617</v>
      </c>
      <c r="HE2" s="175">
        <v>43647</v>
      </c>
      <c r="HF2" s="175">
        <v>43678</v>
      </c>
      <c r="HG2" s="175">
        <v>43709</v>
      </c>
      <c r="HH2" s="175">
        <v>43739</v>
      </c>
      <c r="HI2" s="175">
        <v>43770</v>
      </c>
      <c r="HJ2" s="175">
        <v>43800</v>
      </c>
      <c r="HK2" s="175">
        <v>43831</v>
      </c>
      <c r="HL2" s="175">
        <v>43862</v>
      </c>
      <c r="HM2" s="175">
        <v>43891</v>
      </c>
      <c r="HN2" s="175">
        <v>43922</v>
      </c>
      <c r="HO2" s="175">
        <v>43952</v>
      </c>
      <c r="HP2" s="175">
        <v>43983</v>
      </c>
      <c r="HQ2" s="175">
        <v>44013</v>
      </c>
      <c r="HR2" s="175">
        <v>44044</v>
      </c>
      <c r="HS2" s="175">
        <v>44075</v>
      </c>
      <c r="HT2" s="175">
        <v>44105</v>
      </c>
      <c r="HU2" s="175">
        <v>44136</v>
      </c>
      <c r="HV2" s="175">
        <v>44166</v>
      </c>
      <c r="HW2" s="175">
        <v>44197</v>
      </c>
      <c r="HX2" s="175">
        <v>44228</v>
      </c>
      <c r="HY2" s="175">
        <v>44256</v>
      </c>
      <c r="HZ2" s="175">
        <v>44287</v>
      </c>
      <c r="IA2" s="21">
        <v>44317</v>
      </c>
      <c r="IB2" s="175">
        <v>44348</v>
      </c>
      <c r="IC2" s="175">
        <v>44378</v>
      </c>
      <c r="ID2" s="175">
        <v>44409</v>
      </c>
      <c r="IE2" s="175">
        <v>44440</v>
      </c>
      <c r="IF2" s="175">
        <v>44470</v>
      </c>
      <c r="IG2" s="175">
        <v>44501</v>
      </c>
      <c r="IH2" s="175">
        <v>44531</v>
      </c>
      <c r="II2" s="175">
        <v>44562</v>
      </c>
    </row>
    <row r="3" spans="1:243" s="23" customFormat="1" ht="50.25" customHeight="1">
      <c r="A3" s="5"/>
      <c r="B3" s="6" t="str">
        <f>IF('0'!A1=1,"ІНДЕКС РЕАЛЬНОЇ ЗАРОБІТНОЇ ПЛАТИ  (до попереднього місяця, %)","Real wage indices (to the previous month,%)")</f>
        <v>ІНДЕКС РЕАЛЬНОЇ ЗАРОБІТНОЇ ПЛАТИ  (до попереднього місяця, %)</v>
      </c>
      <c r="C3" s="30">
        <v>84.5</v>
      </c>
      <c r="D3" s="30">
        <v>103.7</v>
      </c>
      <c r="E3" s="30">
        <v>107.8</v>
      </c>
      <c r="F3" s="30">
        <v>98.6</v>
      </c>
      <c r="G3" s="30">
        <v>101.4</v>
      </c>
      <c r="H3" s="30">
        <v>107.2</v>
      </c>
      <c r="I3" s="30">
        <v>106.8</v>
      </c>
      <c r="J3" s="30">
        <v>98.1</v>
      </c>
      <c r="K3" s="30">
        <v>100</v>
      </c>
      <c r="L3" s="30">
        <v>100.5</v>
      </c>
      <c r="M3" s="30">
        <v>99</v>
      </c>
      <c r="N3" s="30">
        <v>109.7</v>
      </c>
      <c r="O3" s="30">
        <v>89.8</v>
      </c>
      <c r="P3" s="30">
        <v>96.6</v>
      </c>
      <c r="Q3" s="30">
        <v>104.3</v>
      </c>
      <c r="R3" s="30">
        <v>101</v>
      </c>
      <c r="S3" s="30">
        <v>103.9</v>
      </c>
      <c r="T3" s="30">
        <v>108.6</v>
      </c>
      <c r="U3" s="30">
        <v>102.6</v>
      </c>
      <c r="V3" s="30">
        <v>99.6</v>
      </c>
      <c r="W3" s="30">
        <v>102.9</v>
      </c>
      <c r="X3" s="30">
        <v>98.6</v>
      </c>
      <c r="Y3" s="30">
        <v>96.4</v>
      </c>
      <c r="Z3" s="30">
        <v>110.6</v>
      </c>
      <c r="AA3" s="30">
        <v>96.1</v>
      </c>
      <c r="AB3" s="30">
        <v>101.6</v>
      </c>
      <c r="AC3" s="30">
        <v>105.9</v>
      </c>
      <c r="AD3" s="30">
        <v>99.8</v>
      </c>
      <c r="AE3" s="30">
        <v>100.3</v>
      </c>
      <c r="AF3" s="30">
        <v>107.6</v>
      </c>
      <c r="AG3" s="30">
        <v>101.1</v>
      </c>
      <c r="AH3" s="30">
        <v>99.5</v>
      </c>
      <c r="AI3" s="30">
        <v>102.9</v>
      </c>
      <c r="AJ3" s="30">
        <v>98.6</v>
      </c>
      <c r="AK3" s="30">
        <v>99.6</v>
      </c>
      <c r="AL3" s="30">
        <v>106.7</v>
      </c>
      <c r="AM3" s="30">
        <v>90.3</v>
      </c>
      <c r="AN3" s="30">
        <v>103</v>
      </c>
      <c r="AO3" s="30">
        <v>106.5</v>
      </c>
      <c r="AP3" s="30">
        <v>100.8</v>
      </c>
      <c r="AQ3" s="30">
        <v>103.5</v>
      </c>
      <c r="AR3" s="30">
        <v>106.9</v>
      </c>
      <c r="AS3" s="30">
        <v>101.4</v>
      </c>
      <c r="AT3" s="30">
        <v>99.2</v>
      </c>
      <c r="AU3" s="30">
        <v>102.5</v>
      </c>
      <c r="AV3" s="30">
        <v>102</v>
      </c>
      <c r="AW3" s="30">
        <v>100.6</v>
      </c>
      <c r="AX3" s="30">
        <v>112.6</v>
      </c>
      <c r="AY3" s="30">
        <v>84.3</v>
      </c>
      <c r="AZ3" s="30">
        <v>102.7</v>
      </c>
      <c r="BA3" s="30">
        <v>109.1</v>
      </c>
      <c r="BB3" s="30">
        <v>99.9</v>
      </c>
      <c r="BC3" s="30">
        <v>101.4</v>
      </c>
      <c r="BD3" s="30">
        <v>105.8</v>
      </c>
      <c r="BE3" s="30">
        <v>100.4</v>
      </c>
      <c r="BF3" s="30">
        <v>99.5</v>
      </c>
      <c r="BG3" s="30">
        <v>99.3</v>
      </c>
      <c r="BH3" s="30">
        <v>97.6</v>
      </c>
      <c r="BI3" s="30">
        <v>99.5</v>
      </c>
      <c r="BJ3" s="30">
        <v>114.5</v>
      </c>
      <c r="BK3" s="30">
        <v>85.7</v>
      </c>
      <c r="BL3" s="30">
        <v>102</v>
      </c>
      <c r="BM3" s="30">
        <v>107.3</v>
      </c>
      <c r="BN3" s="30">
        <v>99.6</v>
      </c>
      <c r="BO3" s="30">
        <v>103.5</v>
      </c>
      <c r="BP3" s="30">
        <v>104.8</v>
      </c>
      <c r="BQ3" s="30">
        <v>102.3</v>
      </c>
      <c r="BR3" s="30">
        <v>97.8</v>
      </c>
      <c r="BS3" s="30">
        <v>99.7</v>
      </c>
      <c r="BT3" s="30">
        <v>100.4</v>
      </c>
      <c r="BU3" s="30">
        <v>98.5</v>
      </c>
      <c r="BV3" s="30">
        <v>110.5</v>
      </c>
      <c r="BW3" s="30">
        <v>88.6</v>
      </c>
      <c r="BX3" s="30">
        <v>104.5</v>
      </c>
      <c r="BY3" s="30">
        <v>100.3</v>
      </c>
      <c r="BZ3" s="30">
        <v>98.2</v>
      </c>
      <c r="CA3" s="30">
        <v>100.9</v>
      </c>
      <c r="CB3" s="30">
        <v>105.2</v>
      </c>
      <c r="CC3" s="30">
        <v>103</v>
      </c>
      <c r="CD3" s="30">
        <v>97.2</v>
      </c>
      <c r="CE3" s="30">
        <v>101.1</v>
      </c>
      <c r="CF3" s="30">
        <v>98.3</v>
      </c>
      <c r="CG3" s="30">
        <v>93.8</v>
      </c>
      <c r="CH3" s="30">
        <v>107.4</v>
      </c>
      <c r="CI3" s="30">
        <v>81.099999999999994</v>
      </c>
      <c r="CJ3" s="30">
        <v>101.8</v>
      </c>
      <c r="CK3" s="30">
        <v>104</v>
      </c>
      <c r="CL3" s="30">
        <v>100.6</v>
      </c>
      <c r="CM3" s="30">
        <v>99.8</v>
      </c>
      <c r="CN3" s="30">
        <v>105.8</v>
      </c>
      <c r="CO3" s="30">
        <v>101.4</v>
      </c>
      <c r="CP3" s="30">
        <v>95.8</v>
      </c>
      <c r="CQ3" s="30">
        <v>101.5</v>
      </c>
      <c r="CR3" s="30">
        <v>98.4</v>
      </c>
      <c r="CS3" s="30">
        <v>99</v>
      </c>
      <c r="CT3" s="30">
        <v>113.1</v>
      </c>
      <c r="CU3" s="30">
        <v>86.7</v>
      </c>
      <c r="CV3" s="30">
        <v>100.1</v>
      </c>
      <c r="CW3" s="30">
        <v>106.8</v>
      </c>
      <c r="CX3" s="30">
        <v>100.2</v>
      </c>
      <c r="CY3" s="30">
        <v>105.1</v>
      </c>
      <c r="CZ3" s="30">
        <v>108.1</v>
      </c>
      <c r="DA3" s="30">
        <v>100</v>
      </c>
      <c r="DB3" s="30">
        <v>95.2</v>
      </c>
      <c r="DC3" s="30">
        <v>100.1</v>
      </c>
      <c r="DD3" s="30">
        <v>98.4</v>
      </c>
      <c r="DE3" s="30">
        <v>101</v>
      </c>
      <c r="DF3" s="30">
        <v>110.6</v>
      </c>
      <c r="DG3" s="30">
        <v>86.8</v>
      </c>
      <c r="DH3" s="30">
        <v>100.9</v>
      </c>
      <c r="DI3" s="30">
        <v>106.6</v>
      </c>
      <c r="DJ3" s="30">
        <v>98.8</v>
      </c>
      <c r="DK3" s="30">
        <v>100.8</v>
      </c>
      <c r="DL3" s="30">
        <v>104.7</v>
      </c>
      <c r="DM3" s="30">
        <v>102.9</v>
      </c>
      <c r="DN3" s="30">
        <v>98.4</v>
      </c>
      <c r="DO3" s="30">
        <v>101.5</v>
      </c>
      <c r="DP3" s="30">
        <v>99.7</v>
      </c>
      <c r="DQ3" s="30">
        <v>99.8</v>
      </c>
      <c r="DR3" s="30">
        <v>111.5</v>
      </c>
      <c r="DS3" s="30">
        <v>89.5</v>
      </c>
      <c r="DT3" s="30">
        <v>102.5</v>
      </c>
      <c r="DU3" s="30">
        <v>104.1</v>
      </c>
      <c r="DV3" s="30">
        <v>100.5</v>
      </c>
      <c r="DW3" s="30">
        <v>102.8</v>
      </c>
      <c r="DX3" s="30">
        <v>103.4</v>
      </c>
      <c r="DY3" s="30">
        <v>101.3</v>
      </c>
      <c r="DZ3" s="30">
        <v>97.8</v>
      </c>
      <c r="EA3" s="30">
        <v>99.6</v>
      </c>
      <c r="EB3" s="30">
        <v>101.8</v>
      </c>
      <c r="EC3" s="30">
        <v>99.7</v>
      </c>
      <c r="ED3" s="30">
        <v>108.6</v>
      </c>
      <c r="EE3" s="30">
        <v>88.8</v>
      </c>
      <c r="EF3" s="30">
        <v>101.6</v>
      </c>
      <c r="EG3" s="30">
        <v>105.4</v>
      </c>
      <c r="EH3" s="30">
        <v>100.8</v>
      </c>
      <c r="EI3" s="30">
        <v>100.5</v>
      </c>
      <c r="EJ3" s="30">
        <v>103.9</v>
      </c>
      <c r="EK3" s="30">
        <v>101.4</v>
      </c>
      <c r="EL3" s="30">
        <v>97</v>
      </c>
      <c r="EM3" s="30">
        <v>98.7</v>
      </c>
      <c r="EN3" s="30">
        <v>100.4</v>
      </c>
      <c r="EO3" s="30">
        <v>99.4</v>
      </c>
      <c r="EP3" s="30">
        <v>110.1</v>
      </c>
      <c r="EQ3" s="30">
        <v>87</v>
      </c>
      <c r="ER3" s="30">
        <v>100.7</v>
      </c>
      <c r="ES3" s="30">
        <v>104.1</v>
      </c>
      <c r="ET3" s="30">
        <v>97.3</v>
      </c>
      <c r="EU3" s="30">
        <v>96.3</v>
      </c>
      <c r="EV3" s="30">
        <v>103.9</v>
      </c>
      <c r="EW3" s="30">
        <v>97.7</v>
      </c>
      <c r="EX3" s="30">
        <v>92.9</v>
      </c>
      <c r="EY3" s="30">
        <v>100.3</v>
      </c>
      <c r="EZ3" s="30">
        <v>98.5</v>
      </c>
      <c r="FA3" s="30">
        <v>98.8</v>
      </c>
      <c r="FB3" s="30">
        <v>110</v>
      </c>
      <c r="FC3" s="30">
        <v>83.3</v>
      </c>
      <c r="FD3" s="30">
        <v>99.6</v>
      </c>
      <c r="FE3" s="30">
        <v>95.9</v>
      </c>
      <c r="FF3" s="30">
        <v>90.8</v>
      </c>
      <c r="FG3" s="30">
        <v>99</v>
      </c>
      <c r="FH3" s="30">
        <v>105.8</v>
      </c>
      <c r="FI3" s="30">
        <v>103.1</v>
      </c>
      <c r="FJ3" s="30">
        <v>96.6</v>
      </c>
      <c r="FK3" s="30">
        <v>101</v>
      </c>
      <c r="FL3" s="30">
        <v>105.6</v>
      </c>
      <c r="FM3" s="30">
        <v>97.3</v>
      </c>
      <c r="FN3" s="31">
        <v>115.2</v>
      </c>
      <c r="FO3" s="31">
        <v>80.3</v>
      </c>
      <c r="FP3" s="31">
        <v>105.3</v>
      </c>
      <c r="FQ3" s="31">
        <v>106.2</v>
      </c>
      <c r="FR3" s="31">
        <v>96.1</v>
      </c>
      <c r="FS3" s="31">
        <v>101.6</v>
      </c>
      <c r="FT3" s="31">
        <v>107.2</v>
      </c>
      <c r="FU3" s="30">
        <v>100.90816561829313</v>
      </c>
      <c r="FV3" s="30">
        <v>97.1</v>
      </c>
      <c r="FW3" s="30">
        <v>101.2</v>
      </c>
      <c r="FX3" s="30">
        <v>97</v>
      </c>
      <c r="FY3" s="30">
        <v>99.3</v>
      </c>
      <c r="FZ3" s="30">
        <v>118.6</v>
      </c>
      <c r="GA3" s="30">
        <v>91.7</v>
      </c>
      <c r="GB3" s="168">
        <v>102.3</v>
      </c>
      <c r="GC3" s="168">
        <v>106.8</v>
      </c>
      <c r="GD3" s="30">
        <v>97.7</v>
      </c>
      <c r="GE3" s="168">
        <v>101.4</v>
      </c>
      <c r="GF3" s="30">
        <v>105.8</v>
      </c>
      <c r="GG3" s="30">
        <v>99.5</v>
      </c>
      <c r="GH3" s="30">
        <v>97</v>
      </c>
      <c r="GI3" s="30">
        <v>101.30639830549141</v>
      </c>
      <c r="GJ3" s="30">
        <v>99.16802300376321</v>
      </c>
      <c r="GK3" s="30">
        <v>100.5</v>
      </c>
      <c r="GL3" s="30">
        <v>116.19955624369005</v>
      </c>
      <c r="GM3" s="30">
        <v>86.560735584038696</v>
      </c>
      <c r="GN3" s="30">
        <v>100.60774862730071</v>
      </c>
      <c r="GO3" s="30">
        <v>105.9091900628498</v>
      </c>
      <c r="GP3" s="30">
        <v>100.36968156184977</v>
      </c>
      <c r="GQ3" s="30">
        <v>102.88329887266113</v>
      </c>
      <c r="GR3" s="30">
        <v>104.77284767365398</v>
      </c>
      <c r="GS3" s="30">
        <v>101.02574132317721</v>
      </c>
      <c r="GT3" s="30">
        <v>97.895254593658194</v>
      </c>
      <c r="GU3" s="168">
        <v>98.838729923905348</v>
      </c>
      <c r="GV3" s="168">
        <v>100.24456360049587</v>
      </c>
      <c r="GW3" s="168">
        <v>98.007496780308784</v>
      </c>
      <c r="GX3" s="168">
        <v>114.50018385989668</v>
      </c>
      <c r="GY3" s="168">
        <v>86.4</v>
      </c>
      <c r="GZ3" s="168">
        <v>101.7</v>
      </c>
      <c r="HA3" s="168">
        <v>107.6</v>
      </c>
      <c r="HB3" s="168">
        <v>99.2</v>
      </c>
      <c r="HC3" s="168">
        <v>99</v>
      </c>
      <c r="HD3" s="30">
        <v>105.842497456706</v>
      </c>
      <c r="HE3" s="30">
        <v>102.354739630715</v>
      </c>
      <c r="HF3" s="30">
        <v>96.3</v>
      </c>
      <c r="HG3" s="30">
        <v>100.7</v>
      </c>
      <c r="HH3" s="30">
        <v>99.7</v>
      </c>
      <c r="HI3" s="30">
        <v>99.5</v>
      </c>
      <c r="HJ3" s="30">
        <v>115.1</v>
      </c>
      <c r="HK3" s="30">
        <v>87.3</v>
      </c>
      <c r="HL3" s="30">
        <v>101.4</v>
      </c>
      <c r="HM3" s="30">
        <v>104.8</v>
      </c>
      <c r="HN3" s="30">
        <v>90.4</v>
      </c>
      <c r="HO3" s="30">
        <v>100.8</v>
      </c>
      <c r="HP3" s="30">
        <v>109.5</v>
      </c>
      <c r="HQ3" s="30">
        <v>102.6</v>
      </c>
      <c r="HR3" s="30">
        <v>97.2</v>
      </c>
      <c r="HS3" s="30">
        <v>104.3</v>
      </c>
      <c r="HT3" s="30">
        <v>100.5</v>
      </c>
      <c r="HU3" s="30">
        <v>97.2</v>
      </c>
      <c r="HV3" s="30">
        <v>117.2</v>
      </c>
      <c r="HW3" s="30">
        <v>85.9</v>
      </c>
      <c r="HX3" s="30">
        <v>100.7</v>
      </c>
      <c r="HY3" s="30">
        <v>106.7</v>
      </c>
      <c r="HZ3" s="30">
        <v>98.8</v>
      </c>
      <c r="IA3" s="30">
        <v>98.4</v>
      </c>
      <c r="IB3" s="30">
        <v>105.8</v>
      </c>
      <c r="IC3" s="30">
        <v>100.1</v>
      </c>
      <c r="ID3" s="30">
        <v>97.8</v>
      </c>
      <c r="IE3" s="30">
        <v>100.5</v>
      </c>
      <c r="IF3" s="30">
        <v>97.8</v>
      </c>
      <c r="IG3" s="30">
        <v>100.9</v>
      </c>
      <c r="IH3" s="30">
        <v>121.5</v>
      </c>
      <c r="II3" s="30">
        <v>82.5</v>
      </c>
    </row>
    <row r="4" spans="1:243" ht="18" customHeight="1">
      <c r="A4" s="185" t="str">
        <f>IF('0'!A1=1,"РЕГІОНИ*","OBLAST*")</f>
        <v>РЕГІОНИ*</v>
      </c>
      <c r="B4" s="7" t="str">
        <f>IF('0'!A1=1,"АР Крим","AR Crimea")</f>
        <v>АР Крим</v>
      </c>
      <c r="C4" s="32">
        <v>79.5</v>
      </c>
      <c r="D4" s="32">
        <v>102.9</v>
      </c>
      <c r="E4" s="32">
        <v>109.6</v>
      </c>
      <c r="F4" s="32">
        <v>97.8</v>
      </c>
      <c r="G4" s="32">
        <v>103</v>
      </c>
      <c r="H4" s="32">
        <v>108.4</v>
      </c>
      <c r="I4" s="32">
        <v>108.2</v>
      </c>
      <c r="J4" s="32">
        <v>98.8</v>
      </c>
      <c r="K4" s="32">
        <v>100.4</v>
      </c>
      <c r="L4" s="32">
        <v>98.9</v>
      </c>
      <c r="M4" s="32">
        <v>98.9</v>
      </c>
      <c r="N4" s="32">
        <v>111.3</v>
      </c>
      <c r="O4" s="32">
        <v>85.6</v>
      </c>
      <c r="P4" s="32">
        <v>96.1</v>
      </c>
      <c r="Q4" s="32">
        <v>103.1</v>
      </c>
      <c r="R4" s="32">
        <v>99.1</v>
      </c>
      <c r="S4" s="32">
        <v>103.7</v>
      </c>
      <c r="T4" s="32">
        <v>110.5</v>
      </c>
      <c r="U4" s="32">
        <v>105.3</v>
      </c>
      <c r="V4" s="32">
        <v>99.9</v>
      </c>
      <c r="W4" s="32">
        <v>103.5</v>
      </c>
      <c r="X4" s="32">
        <v>98.4</v>
      </c>
      <c r="Y4" s="32">
        <v>97</v>
      </c>
      <c r="Z4" s="32">
        <v>110.8</v>
      </c>
      <c r="AA4" s="32">
        <v>95.8</v>
      </c>
      <c r="AB4" s="32">
        <v>95.7</v>
      </c>
      <c r="AC4" s="32">
        <v>107.7</v>
      </c>
      <c r="AD4" s="32">
        <v>100.5</v>
      </c>
      <c r="AE4" s="32">
        <v>101.5</v>
      </c>
      <c r="AF4" s="32">
        <v>106.8</v>
      </c>
      <c r="AG4" s="32">
        <v>102</v>
      </c>
      <c r="AH4" s="32">
        <v>100.3</v>
      </c>
      <c r="AI4" s="32">
        <v>101.5</v>
      </c>
      <c r="AJ4" s="32">
        <v>99</v>
      </c>
      <c r="AK4" s="32">
        <v>100.4</v>
      </c>
      <c r="AL4" s="32">
        <v>109.1</v>
      </c>
      <c r="AM4" s="32">
        <v>86.8</v>
      </c>
      <c r="AN4" s="32">
        <v>100.2</v>
      </c>
      <c r="AO4" s="32">
        <v>108.1</v>
      </c>
      <c r="AP4" s="32">
        <v>99.2</v>
      </c>
      <c r="AQ4" s="32">
        <v>106.4</v>
      </c>
      <c r="AR4" s="32">
        <v>105.3</v>
      </c>
      <c r="AS4" s="32">
        <v>103.7</v>
      </c>
      <c r="AT4" s="32">
        <v>99.3</v>
      </c>
      <c r="AU4" s="32">
        <v>103.1</v>
      </c>
      <c r="AV4" s="32">
        <v>100.5</v>
      </c>
      <c r="AW4" s="32">
        <v>100.4</v>
      </c>
      <c r="AX4" s="32">
        <v>112.26926450445114</v>
      </c>
      <c r="AY4" s="32">
        <v>82.8</v>
      </c>
      <c r="AZ4" s="32">
        <v>100.7</v>
      </c>
      <c r="BA4" s="32">
        <v>111.7</v>
      </c>
      <c r="BB4" s="32">
        <v>102.3</v>
      </c>
      <c r="BC4" s="32">
        <v>100.1</v>
      </c>
      <c r="BD4" s="32" t="s">
        <v>1</v>
      </c>
      <c r="BE4" s="32">
        <v>101.4</v>
      </c>
      <c r="BF4" s="32">
        <v>100.3</v>
      </c>
      <c r="BG4" s="32">
        <v>97.8</v>
      </c>
      <c r="BH4" s="32" t="s">
        <v>2</v>
      </c>
      <c r="BI4" s="32" t="s">
        <v>3</v>
      </c>
      <c r="BJ4" s="32">
        <v>115</v>
      </c>
      <c r="BK4" s="32">
        <v>84.3</v>
      </c>
      <c r="BL4" s="32">
        <v>100.4</v>
      </c>
      <c r="BM4" s="32">
        <v>104.7</v>
      </c>
      <c r="BN4" s="32">
        <v>101.4</v>
      </c>
      <c r="BO4" s="32">
        <v>104.3</v>
      </c>
      <c r="BP4" s="32">
        <v>107.2</v>
      </c>
      <c r="BQ4" s="32">
        <v>102.5</v>
      </c>
      <c r="BR4" s="32">
        <v>98.1</v>
      </c>
      <c r="BS4" s="32">
        <v>98.1</v>
      </c>
      <c r="BT4" s="32">
        <v>100.6</v>
      </c>
      <c r="BU4" s="32">
        <v>99.1</v>
      </c>
      <c r="BV4" s="32">
        <v>109.2</v>
      </c>
      <c r="BW4" s="32">
        <v>86.4</v>
      </c>
      <c r="BX4" s="32">
        <v>105.2</v>
      </c>
      <c r="BY4" s="32">
        <v>100.8</v>
      </c>
      <c r="BZ4" s="32">
        <v>95.4</v>
      </c>
      <c r="CA4" s="32">
        <v>103.1</v>
      </c>
      <c r="CB4" s="32">
        <v>108</v>
      </c>
      <c r="CC4" s="32">
        <v>101.4</v>
      </c>
      <c r="CD4" s="32">
        <v>96</v>
      </c>
      <c r="CE4" s="32">
        <v>100.4</v>
      </c>
      <c r="CF4" s="32">
        <v>99.2</v>
      </c>
      <c r="CG4" s="32">
        <v>95.3</v>
      </c>
      <c r="CH4" s="32">
        <v>106.6</v>
      </c>
      <c r="CI4" s="32">
        <v>80.7</v>
      </c>
      <c r="CJ4" s="32">
        <v>99</v>
      </c>
      <c r="CK4" s="32">
        <v>103.4</v>
      </c>
      <c r="CL4" s="32">
        <v>102.8</v>
      </c>
      <c r="CM4" s="32">
        <v>101</v>
      </c>
      <c r="CN4" s="32">
        <v>105.8</v>
      </c>
      <c r="CO4" s="32">
        <v>100.8</v>
      </c>
      <c r="CP4" s="32">
        <v>97.1</v>
      </c>
      <c r="CQ4" s="32">
        <v>102.2</v>
      </c>
      <c r="CR4" s="32">
        <v>97.2</v>
      </c>
      <c r="CS4" s="32">
        <v>97.3</v>
      </c>
      <c r="CT4" s="32">
        <v>115.6</v>
      </c>
      <c r="CU4" s="32">
        <v>82.9</v>
      </c>
      <c r="CV4" s="32">
        <v>99.9</v>
      </c>
      <c r="CW4" s="32">
        <v>106.9</v>
      </c>
      <c r="CX4" s="32">
        <v>99.2</v>
      </c>
      <c r="CY4" s="32">
        <v>109</v>
      </c>
      <c r="CZ4" s="32">
        <v>112.6</v>
      </c>
      <c r="DA4" s="32">
        <v>96.8</v>
      </c>
      <c r="DB4" s="32">
        <v>96.7</v>
      </c>
      <c r="DC4" s="32">
        <v>98.1</v>
      </c>
      <c r="DD4" s="32">
        <v>99.6</v>
      </c>
      <c r="DE4" s="32">
        <v>97.9</v>
      </c>
      <c r="DF4" s="32">
        <v>109.9</v>
      </c>
      <c r="DG4" s="32">
        <v>86.5</v>
      </c>
      <c r="DH4" s="32">
        <v>98.2</v>
      </c>
      <c r="DI4" s="32">
        <v>105.1</v>
      </c>
      <c r="DJ4" s="32">
        <v>98.3</v>
      </c>
      <c r="DK4" s="32">
        <v>102.5</v>
      </c>
      <c r="DL4" s="32">
        <v>108.2</v>
      </c>
      <c r="DM4" s="32">
        <v>102.9</v>
      </c>
      <c r="DN4" s="32">
        <v>97.8</v>
      </c>
      <c r="DO4" s="32">
        <v>101.7</v>
      </c>
      <c r="DP4" s="32">
        <v>99.5</v>
      </c>
      <c r="DQ4" s="32">
        <v>99.1</v>
      </c>
      <c r="DR4" s="32">
        <v>112.3</v>
      </c>
      <c r="DS4" s="32">
        <v>87.9</v>
      </c>
      <c r="DT4" s="32">
        <v>98.2</v>
      </c>
      <c r="DU4" s="32">
        <v>107.2</v>
      </c>
      <c r="DV4" s="32">
        <v>102.4</v>
      </c>
      <c r="DW4" s="32">
        <v>106.6</v>
      </c>
      <c r="DX4" s="32">
        <v>103.5</v>
      </c>
      <c r="DY4" s="32">
        <v>100.3</v>
      </c>
      <c r="DZ4" s="32">
        <v>98.5</v>
      </c>
      <c r="EA4" s="32">
        <v>101.2</v>
      </c>
      <c r="EB4" s="32">
        <v>99.8</v>
      </c>
      <c r="EC4" s="32">
        <v>98.5</v>
      </c>
      <c r="ED4" s="32">
        <v>110.3</v>
      </c>
      <c r="EE4" s="32">
        <v>94.1</v>
      </c>
      <c r="EF4" s="32">
        <v>92.3</v>
      </c>
      <c r="EG4" s="32">
        <v>105.7</v>
      </c>
      <c r="EH4" s="32">
        <v>101.2</v>
      </c>
      <c r="EI4" s="32">
        <v>104.7</v>
      </c>
      <c r="EJ4" s="32">
        <v>103.3</v>
      </c>
      <c r="EK4" s="32">
        <v>99.8</v>
      </c>
      <c r="EL4" s="32">
        <v>100.1</v>
      </c>
      <c r="EM4" s="32">
        <v>99</v>
      </c>
      <c r="EN4" s="32">
        <v>98.1</v>
      </c>
      <c r="EO4" s="32">
        <v>99.2</v>
      </c>
      <c r="EP4" s="32">
        <v>109.6</v>
      </c>
      <c r="EQ4" s="32" t="s">
        <v>0</v>
      </c>
      <c r="ER4" s="32" t="s">
        <v>0</v>
      </c>
      <c r="ES4" s="32" t="s">
        <v>0</v>
      </c>
      <c r="ET4" s="32" t="s">
        <v>0</v>
      </c>
      <c r="EU4" s="32" t="s">
        <v>0</v>
      </c>
      <c r="EV4" s="32" t="s">
        <v>0</v>
      </c>
      <c r="EW4" s="32" t="s">
        <v>0</v>
      </c>
      <c r="EX4" s="32" t="s">
        <v>0</v>
      </c>
      <c r="EY4" s="32" t="s">
        <v>0</v>
      </c>
      <c r="EZ4" s="32" t="s">
        <v>0</v>
      </c>
      <c r="FA4" s="32" t="s">
        <v>0</v>
      </c>
      <c r="FB4" s="32" t="s">
        <v>0</v>
      </c>
      <c r="FC4" s="32" t="s">
        <v>0</v>
      </c>
      <c r="FD4" s="32" t="s">
        <v>0</v>
      </c>
      <c r="FE4" s="32" t="s">
        <v>0</v>
      </c>
      <c r="FF4" s="32" t="s">
        <v>0</v>
      </c>
      <c r="FG4" s="32" t="s">
        <v>0</v>
      </c>
      <c r="FH4" s="32" t="s">
        <v>0</v>
      </c>
      <c r="FI4" s="32" t="s">
        <v>0</v>
      </c>
      <c r="FJ4" s="32" t="s">
        <v>0</v>
      </c>
      <c r="FK4" s="32" t="s">
        <v>0</v>
      </c>
      <c r="FL4" s="32" t="s">
        <v>0</v>
      </c>
      <c r="FM4" s="32" t="s">
        <v>0</v>
      </c>
      <c r="FN4" s="32" t="s">
        <v>0</v>
      </c>
      <c r="FO4" s="32" t="s">
        <v>0</v>
      </c>
      <c r="FP4" s="32" t="s">
        <v>0</v>
      </c>
      <c r="FQ4" s="32" t="s">
        <v>0</v>
      </c>
      <c r="FR4" s="32" t="s">
        <v>0</v>
      </c>
      <c r="FS4" s="32" t="s">
        <v>0</v>
      </c>
      <c r="FT4" s="32" t="s">
        <v>0</v>
      </c>
      <c r="FU4" s="32" t="s">
        <v>0</v>
      </c>
      <c r="FV4" s="32" t="s">
        <v>0</v>
      </c>
      <c r="FW4" s="32" t="s">
        <v>0</v>
      </c>
      <c r="FX4" s="32" t="s">
        <v>0</v>
      </c>
      <c r="FY4" s="32" t="s">
        <v>0</v>
      </c>
      <c r="FZ4" s="32" t="s">
        <v>0</v>
      </c>
      <c r="GA4" s="32" t="s">
        <v>0</v>
      </c>
      <c r="GB4" s="169" t="s">
        <v>0</v>
      </c>
      <c r="GC4" s="169" t="s">
        <v>0</v>
      </c>
      <c r="GD4" s="32" t="s">
        <v>0</v>
      </c>
      <c r="GE4" s="169" t="s">
        <v>0</v>
      </c>
      <c r="GF4" s="32" t="s">
        <v>0</v>
      </c>
      <c r="GG4" s="32" t="s">
        <v>0</v>
      </c>
      <c r="GH4" s="32" t="s">
        <v>0</v>
      </c>
      <c r="GI4" s="32" t="s">
        <v>0</v>
      </c>
      <c r="GJ4" s="32" t="s">
        <v>0</v>
      </c>
      <c r="GK4" s="32" t="s">
        <v>0</v>
      </c>
      <c r="GL4" s="32" t="s">
        <v>0</v>
      </c>
      <c r="GM4" s="32" t="s">
        <v>0</v>
      </c>
      <c r="GN4" s="32" t="s">
        <v>0</v>
      </c>
      <c r="GO4" s="32" t="s">
        <v>0</v>
      </c>
      <c r="GP4" s="32" t="s">
        <v>0</v>
      </c>
      <c r="GQ4" s="32" t="s">
        <v>0</v>
      </c>
      <c r="GR4" s="32" t="s">
        <v>0</v>
      </c>
      <c r="GS4" s="32" t="s">
        <v>0</v>
      </c>
      <c r="GT4" s="32" t="s">
        <v>0</v>
      </c>
      <c r="GU4" s="169" t="s">
        <v>0</v>
      </c>
      <c r="GV4" s="169" t="s">
        <v>0</v>
      </c>
      <c r="GW4" s="169" t="s">
        <v>0</v>
      </c>
      <c r="GX4" s="169" t="s">
        <v>0</v>
      </c>
      <c r="GY4" s="169" t="s">
        <v>0</v>
      </c>
      <c r="GZ4" s="169" t="s">
        <v>0</v>
      </c>
      <c r="HA4" s="169" t="s">
        <v>0</v>
      </c>
      <c r="HB4" s="169" t="s">
        <v>0</v>
      </c>
      <c r="HC4" s="169" t="s">
        <v>0</v>
      </c>
      <c r="HD4" s="169" t="s">
        <v>0</v>
      </c>
      <c r="HE4" s="169" t="s">
        <v>0</v>
      </c>
      <c r="HF4" s="169" t="s">
        <v>0</v>
      </c>
      <c r="HG4" s="169" t="s">
        <v>0</v>
      </c>
      <c r="HH4" s="169" t="s">
        <v>0</v>
      </c>
      <c r="HI4" s="169" t="s">
        <v>0</v>
      </c>
      <c r="HJ4" s="169" t="s">
        <v>0</v>
      </c>
      <c r="HK4" s="169" t="s">
        <v>0</v>
      </c>
      <c r="HL4" s="169" t="s">
        <v>0</v>
      </c>
      <c r="HM4" s="169" t="s">
        <v>0</v>
      </c>
      <c r="HN4" s="169" t="s">
        <v>0</v>
      </c>
      <c r="HO4" s="169" t="s">
        <v>0</v>
      </c>
      <c r="HP4" s="169" t="s">
        <v>0</v>
      </c>
      <c r="HQ4" s="169" t="s">
        <v>0</v>
      </c>
      <c r="HR4" s="169" t="s">
        <v>0</v>
      </c>
      <c r="HS4" s="169" t="s">
        <v>0</v>
      </c>
      <c r="HT4" s="169" t="s">
        <v>0</v>
      </c>
      <c r="HU4" s="169" t="s">
        <v>0</v>
      </c>
      <c r="HV4" s="169" t="s">
        <v>0</v>
      </c>
      <c r="HW4" s="169" t="s">
        <v>0</v>
      </c>
      <c r="HX4" s="169" t="s">
        <v>0</v>
      </c>
      <c r="HY4" s="169" t="s">
        <v>0</v>
      </c>
      <c r="HZ4" s="169" t="s">
        <v>0</v>
      </c>
      <c r="IA4" s="169" t="s">
        <v>0</v>
      </c>
      <c r="IB4" s="169" t="s">
        <v>0</v>
      </c>
      <c r="IC4" s="169" t="s">
        <v>0</v>
      </c>
      <c r="ID4" s="169" t="s">
        <v>0</v>
      </c>
      <c r="IE4" s="169" t="s">
        <v>0</v>
      </c>
      <c r="IF4" s="169" t="s">
        <v>0</v>
      </c>
      <c r="IG4" s="169" t="s">
        <v>0</v>
      </c>
      <c r="IH4" s="169" t="s">
        <v>0</v>
      </c>
      <c r="II4" s="169" t="s">
        <v>0</v>
      </c>
    </row>
    <row r="5" spans="1:243">
      <c r="A5" s="186"/>
      <c r="B5" s="7" t="str">
        <f>IF('0'!A1=1,"Вінницька","Vinnytsya")</f>
        <v>Вінницька</v>
      </c>
      <c r="C5" s="32">
        <v>80.3</v>
      </c>
      <c r="D5" s="32">
        <v>106.1</v>
      </c>
      <c r="E5" s="32">
        <v>110.5</v>
      </c>
      <c r="F5" s="32">
        <v>95.8</v>
      </c>
      <c r="G5" s="32">
        <v>103</v>
      </c>
      <c r="H5" s="32">
        <v>109</v>
      </c>
      <c r="I5" s="32">
        <v>107.6</v>
      </c>
      <c r="J5" s="32">
        <v>99.4</v>
      </c>
      <c r="K5" s="32">
        <v>99.5</v>
      </c>
      <c r="L5" s="32">
        <v>101</v>
      </c>
      <c r="M5" s="32">
        <v>97.1</v>
      </c>
      <c r="N5" s="32">
        <v>113.3</v>
      </c>
      <c r="O5" s="32">
        <v>83.6</v>
      </c>
      <c r="P5" s="32">
        <v>95.8</v>
      </c>
      <c r="Q5" s="32">
        <v>107.6</v>
      </c>
      <c r="R5" s="32">
        <v>99.1</v>
      </c>
      <c r="S5" s="32">
        <v>106.1</v>
      </c>
      <c r="T5" s="32">
        <v>113.2</v>
      </c>
      <c r="U5" s="32">
        <v>101.4</v>
      </c>
      <c r="V5" s="32">
        <v>101.1</v>
      </c>
      <c r="W5" s="32">
        <v>105.6</v>
      </c>
      <c r="X5" s="32">
        <v>99.1</v>
      </c>
      <c r="Y5" s="32">
        <v>94.9</v>
      </c>
      <c r="Z5" s="32">
        <v>109.6</v>
      </c>
      <c r="AA5" s="32">
        <v>90.8</v>
      </c>
      <c r="AB5" s="32">
        <v>105.1</v>
      </c>
      <c r="AC5" s="32">
        <v>104.3</v>
      </c>
      <c r="AD5" s="32">
        <v>100.8</v>
      </c>
      <c r="AE5" s="32">
        <v>100.7</v>
      </c>
      <c r="AF5" s="32">
        <v>109.3</v>
      </c>
      <c r="AG5" s="32">
        <v>102.5</v>
      </c>
      <c r="AH5" s="32">
        <v>98.2</v>
      </c>
      <c r="AI5" s="32">
        <v>105.1</v>
      </c>
      <c r="AJ5" s="32">
        <v>99.3</v>
      </c>
      <c r="AK5" s="32">
        <v>98.9</v>
      </c>
      <c r="AL5" s="32">
        <v>105.4</v>
      </c>
      <c r="AM5" s="32">
        <v>87.6</v>
      </c>
      <c r="AN5" s="32">
        <v>103.2</v>
      </c>
      <c r="AO5" s="32">
        <v>108.2</v>
      </c>
      <c r="AP5" s="32">
        <v>101.9</v>
      </c>
      <c r="AQ5" s="32">
        <v>103.3</v>
      </c>
      <c r="AR5" s="32">
        <v>109</v>
      </c>
      <c r="AS5" s="32">
        <v>101.1</v>
      </c>
      <c r="AT5" s="32">
        <v>100.2</v>
      </c>
      <c r="AU5" s="32">
        <v>102.2</v>
      </c>
      <c r="AV5" s="32">
        <v>102.9</v>
      </c>
      <c r="AW5" s="32">
        <v>99.3</v>
      </c>
      <c r="AX5" s="32">
        <v>114.67816645982714</v>
      </c>
      <c r="AY5" s="32">
        <v>79.400000000000006</v>
      </c>
      <c r="AZ5" s="32">
        <v>106.7</v>
      </c>
      <c r="BA5" s="32">
        <v>108.9</v>
      </c>
      <c r="BB5" s="32">
        <v>99.4</v>
      </c>
      <c r="BC5" s="32">
        <v>103.6</v>
      </c>
      <c r="BD5" s="32">
        <v>107.3</v>
      </c>
      <c r="BE5" s="32">
        <v>100.5</v>
      </c>
      <c r="BF5" s="32">
        <v>99.2</v>
      </c>
      <c r="BG5" s="32">
        <v>98.5</v>
      </c>
      <c r="BH5" s="32">
        <v>99.2</v>
      </c>
      <c r="BI5" s="32">
        <v>100.1</v>
      </c>
      <c r="BJ5" s="32">
        <v>111.2</v>
      </c>
      <c r="BK5" s="32">
        <v>83.9</v>
      </c>
      <c r="BL5" s="32">
        <v>102.4</v>
      </c>
      <c r="BM5" s="32">
        <v>104.4</v>
      </c>
      <c r="BN5" s="32">
        <v>102.6</v>
      </c>
      <c r="BO5" s="32">
        <v>103.5</v>
      </c>
      <c r="BP5" s="32">
        <v>109</v>
      </c>
      <c r="BQ5" s="32">
        <v>102.6</v>
      </c>
      <c r="BR5" s="32">
        <v>94.8</v>
      </c>
      <c r="BS5" s="32">
        <v>98.9</v>
      </c>
      <c r="BT5" s="32">
        <v>104.7</v>
      </c>
      <c r="BU5" s="32">
        <v>96.5</v>
      </c>
      <c r="BV5" s="32">
        <v>107.5</v>
      </c>
      <c r="BW5" s="32">
        <v>88.1</v>
      </c>
      <c r="BX5" s="32">
        <v>107.7</v>
      </c>
      <c r="BY5" s="32">
        <v>95.3</v>
      </c>
      <c r="BZ5" s="32">
        <v>99.9</v>
      </c>
      <c r="CA5" s="32">
        <v>104.3</v>
      </c>
      <c r="CB5" s="32">
        <v>106.8</v>
      </c>
      <c r="CC5" s="32">
        <v>104.6</v>
      </c>
      <c r="CD5" s="32">
        <v>96.8</v>
      </c>
      <c r="CE5" s="32">
        <v>100.3</v>
      </c>
      <c r="CF5" s="32">
        <v>102.2</v>
      </c>
      <c r="CG5" s="32">
        <v>94.2</v>
      </c>
      <c r="CH5" s="32">
        <v>105.7</v>
      </c>
      <c r="CI5" s="32">
        <v>79.3</v>
      </c>
      <c r="CJ5" s="32">
        <v>102.8</v>
      </c>
      <c r="CK5" s="32">
        <v>101.6</v>
      </c>
      <c r="CL5" s="32">
        <v>102.9</v>
      </c>
      <c r="CM5" s="32">
        <v>102.3</v>
      </c>
      <c r="CN5" s="32">
        <v>107.5</v>
      </c>
      <c r="CO5" s="32">
        <v>101.8</v>
      </c>
      <c r="CP5" s="32">
        <v>94.9</v>
      </c>
      <c r="CQ5" s="32">
        <v>101.3</v>
      </c>
      <c r="CR5" s="32">
        <v>100.3</v>
      </c>
      <c r="CS5" s="32">
        <v>97.3</v>
      </c>
      <c r="CT5" s="32">
        <v>112.6</v>
      </c>
      <c r="CU5" s="32">
        <v>85.6</v>
      </c>
      <c r="CV5" s="32">
        <v>100.2</v>
      </c>
      <c r="CW5" s="32">
        <v>103.2</v>
      </c>
      <c r="CX5" s="32">
        <v>102.7</v>
      </c>
      <c r="CY5" s="32">
        <v>108.2</v>
      </c>
      <c r="CZ5" s="32">
        <v>109.7</v>
      </c>
      <c r="DA5" s="32">
        <v>100.1</v>
      </c>
      <c r="DB5" s="32">
        <v>94.6</v>
      </c>
      <c r="DC5" s="32">
        <v>103.6</v>
      </c>
      <c r="DD5" s="32">
        <v>96.2</v>
      </c>
      <c r="DE5" s="32">
        <v>100.6</v>
      </c>
      <c r="DF5" s="32">
        <v>107.9</v>
      </c>
      <c r="DG5" s="32">
        <v>86.6</v>
      </c>
      <c r="DH5" s="32">
        <v>102.3</v>
      </c>
      <c r="DI5" s="32">
        <v>104.1</v>
      </c>
      <c r="DJ5" s="32">
        <v>100.9</v>
      </c>
      <c r="DK5" s="32">
        <v>101.3</v>
      </c>
      <c r="DL5" s="32">
        <v>106.2</v>
      </c>
      <c r="DM5" s="32">
        <v>104</v>
      </c>
      <c r="DN5" s="32">
        <v>96.3</v>
      </c>
      <c r="DO5" s="32">
        <v>103.3</v>
      </c>
      <c r="DP5" s="32">
        <v>100.4</v>
      </c>
      <c r="DQ5" s="32">
        <v>100.3</v>
      </c>
      <c r="DR5" s="32">
        <v>108.4</v>
      </c>
      <c r="DS5" s="32">
        <v>90.2</v>
      </c>
      <c r="DT5" s="32">
        <v>101.4</v>
      </c>
      <c r="DU5" s="32">
        <v>105.8</v>
      </c>
      <c r="DV5" s="32">
        <v>100.1</v>
      </c>
      <c r="DW5" s="32">
        <v>106.5</v>
      </c>
      <c r="DX5" s="32">
        <v>105.4</v>
      </c>
      <c r="DY5" s="32">
        <v>100.2</v>
      </c>
      <c r="DZ5" s="32">
        <v>95.2</v>
      </c>
      <c r="EA5" s="32">
        <v>102.2</v>
      </c>
      <c r="EB5" s="32">
        <v>101.9</v>
      </c>
      <c r="EC5" s="32">
        <v>99.1</v>
      </c>
      <c r="ED5" s="32">
        <v>106.3</v>
      </c>
      <c r="EE5" s="32">
        <v>88.3</v>
      </c>
      <c r="EF5" s="32">
        <v>100.9</v>
      </c>
      <c r="EG5" s="32">
        <v>106.4</v>
      </c>
      <c r="EH5" s="32">
        <v>101.7</v>
      </c>
      <c r="EI5" s="32">
        <v>102.6</v>
      </c>
      <c r="EJ5" s="32">
        <v>106.2</v>
      </c>
      <c r="EK5" s="32">
        <v>103</v>
      </c>
      <c r="EL5" s="32">
        <v>92.6</v>
      </c>
      <c r="EM5" s="32">
        <v>99.5</v>
      </c>
      <c r="EN5" s="32">
        <v>103.4</v>
      </c>
      <c r="EO5" s="32">
        <v>97.5</v>
      </c>
      <c r="EP5" s="32">
        <v>109.5</v>
      </c>
      <c r="EQ5" s="32">
        <v>85.3</v>
      </c>
      <c r="ER5" s="32">
        <v>100.1</v>
      </c>
      <c r="ES5" s="32">
        <v>102.8</v>
      </c>
      <c r="ET5" s="32">
        <v>98.2</v>
      </c>
      <c r="EU5" s="32">
        <v>98.2</v>
      </c>
      <c r="EV5" s="32">
        <v>107.6</v>
      </c>
      <c r="EW5" s="32">
        <v>101.8</v>
      </c>
      <c r="EX5" s="32">
        <v>90</v>
      </c>
      <c r="EY5" s="32">
        <v>99.7</v>
      </c>
      <c r="EZ5" s="32">
        <v>97.6</v>
      </c>
      <c r="FA5" s="32">
        <v>98.6</v>
      </c>
      <c r="FB5" s="32">
        <v>108.9</v>
      </c>
      <c r="FC5" s="32">
        <v>82.4</v>
      </c>
      <c r="FD5" s="32">
        <v>98.5</v>
      </c>
      <c r="FE5" s="32">
        <v>96.4</v>
      </c>
      <c r="FF5" s="32">
        <v>92.4</v>
      </c>
      <c r="FG5" s="32">
        <v>102.9</v>
      </c>
      <c r="FH5" s="32">
        <v>103.1</v>
      </c>
      <c r="FI5" s="32">
        <v>102</v>
      </c>
      <c r="FJ5" s="32">
        <v>95.8</v>
      </c>
      <c r="FK5" s="32">
        <v>104.5</v>
      </c>
      <c r="FL5" s="32">
        <v>109.6</v>
      </c>
      <c r="FM5" s="33">
        <v>96.3</v>
      </c>
      <c r="FN5" s="34">
        <v>112.6</v>
      </c>
      <c r="FO5" s="32">
        <v>77.900000000000006</v>
      </c>
      <c r="FP5" s="32">
        <v>106.5</v>
      </c>
      <c r="FQ5" s="32">
        <v>103.9</v>
      </c>
      <c r="FR5" s="32">
        <v>97</v>
      </c>
      <c r="FS5" s="32">
        <v>104.7</v>
      </c>
      <c r="FT5" s="32">
        <v>109.3</v>
      </c>
      <c r="FU5" s="32">
        <v>105.21986871015491</v>
      </c>
      <c r="FV5" s="32">
        <v>92.6</v>
      </c>
      <c r="FW5" s="32">
        <v>105.3</v>
      </c>
      <c r="FX5" s="32">
        <v>94.9</v>
      </c>
      <c r="FY5" s="32">
        <v>99.3</v>
      </c>
      <c r="FZ5" s="32">
        <v>115.28864737702203</v>
      </c>
      <c r="GA5" s="32">
        <v>97.9</v>
      </c>
      <c r="GB5" s="169">
        <v>101.6</v>
      </c>
      <c r="GC5" s="169">
        <v>105.7</v>
      </c>
      <c r="GD5" s="32">
        <v>99.7</v>
      </c>
      <c r="GE5" s="169">
        <v>102.7</v>
      </c>
      <c r="GF5" s="32">
        <v>107.8</v>
      </c>
      <c r="GG5" s="32">
        <v>101.5</v>
      </c>
      <c r="GH5" s="32">
        <v>93.7</v>
      </c>
      <c r="GI5" s="32">
        <v>101.41758053071841</v>
      </c>
      <c r="GJ5" s="32">
        <v>100.84308538656134</v>
      </c>
      <c r="GK5" s="32">
        <v>99.4</v>
      </c>
      <c r="GL5" s="32">
        <v>116.05500212354505</v>
      </c>
      <c r="GM5" s="32">
        <v>87.637954109468197</v>
      </c>
      <c r="GN5" s="32">
        <v>99.31802976462221</v>
      </c>
      <c r="GO5" s="32">
        <v>102.95288856749427</v>
      </c>
      <c r="GP5" s="32">
        <v>104.97348854048714</v>
      </c>
      <c r="GQ5" s="32">
        <v>101.29625618554125</v>
      </c>
      <c r="GR5" s="32">
        <v>108.50447796349731</v>
      </c>
      <c r="GS5" s="32">
        <v>101.35028304958095</v>
      </c>
      <c r="GT5" s="32">
        <v>96.122507772677665</v>
      </c>
      <c r="GU5" s="169">
        <v>99.944277329846571</v>
      </c>
      <c r="GV5" s="169">
        <v>102.25250789624158</v>
      </c>
      <c r="GW5" s="169">
        <v>96.353862486774773</v>
      </c>
      <c r="GX5" s="169">
        <v>112.42129248134796</v>
      </c>
      <c r="GY5" s="169">
        <v>88.6</v>
      </c>
      <c r="GZ5" s="169">
        <v>100.5</v>
      </c>
      <c r="HA5" s="169">
        <v>102.8</v>
      </c>
      <c r="HB5" s="169">
        <v>101.3</v>
      </c>
      <c r="HC5" s="169">
        <v>102.4</v>
      </c>
      <c r="HD5" s="32">
        <v>107.42938526790201</v>
      </c>
      <c r="HE5" s="32">
        <v>107.367837295562</v>
      </c>
      <c r="HF5" s="32">
        <v>90.2</v>
      </c>
      <c r="HG5" s="32">
        <v>102</v>
      </c>
      <c r="HH5" s="32">
        <v>101.9</v>
      </c>
      <c r="HI5" s="32">
        <v>96.9</v>
      </c>
      <c r="HJ5" s="32">
        <v>113</v>
      </c>
      <c r="HK5" s="32">
        <v>88.8</v>
      </c>
      <c r="HL5" s="32">
        <v>101.4</v>
      </c>
      <c r="HM5" s="32">
        <v>101.5</v>
      </c>
      <c r="HN5" s="32">
        <v>97.9</v>
      </c>
      <c r="HO5" s="32">
        <v>98.7</v>
      </c>
      <c r="HP5" s="32">
        <v>109.9</v>
      </c>
      <c r="HQ5" s="32">
        <v>102.5</v>
      </c>
      <c r="HR5" s="32">
        <v>96.5</v>
      </c>
      <c r="HS5" s="32">
        <v>105.3</v>
      </c>
      <c r="HT5" s="32">
        <v>103</v>
      </c>
      <c r="HU5" s="32">
        <v>95.1</v>
      </c>
      <c r="HV5" s="32">
        <v>112.6</v>
      </c>
      <c r="HW5" s="32">
        <v>87.1</v>
      </c>
      <c r="HX5" s="32">
        <v>101</v>
      </c>
      <c r="HY5" s="32">
        <v>105.6</v>
      </c>
      <c r="HZ5" s="32">
        <v>101.9</v>
      </c>
      <c r="IA5" s="32">
        <v>100.9</v>
      </c>
      <c r="IB5" s="32">
        <v>104.4</v>
      </c>
      <c r="IC5" s="32">
        <v>99.7</v>
      </c>
      <c r="ID5" s="32">
        <v>97.3</v>
      </c>
      <c r="IE5" s="32">
        <v>100.8</v>
      </c>
      <c r="IF5" s="32">
        <v>102.4</v>
      </c>
      <c r="IG5" s="32">
        <v>99.2</v>
      </c>
      <c r="IH5" s="32">
        <v>117.1</v>
      </c>
      <c r="II5" s="32">
        <v>80.400000000000006</v>
      </c>
    </row>
    <row r="6" spans="1:243">
      <c r="A6" s="186"/>
      <c r="B6" s="7" t="str">
        <f>IF('0'!A1=1,"Волинська","Volyn")</f>
        <v>Волинська</v>
      </c>
      <c r="C6" s="32">
        <v>84.3</v>
      </c>
      <c r="D6" s="32">
        <v>104.9</v>
      </c>
      <c r="E6" s="32">
        <v>109.8</v>
      </c>
      <c r="F6" s="32">
        <v>99.5</v>
      </c>
      <c r="G6" s="32">
        <v>103.4</v>
      </c>
      <c r="H6" s="32">
        <v>107.6</v>
      </c>
      <c r="I6" s="32">
        <v>106.4</v>
      </c>
      <c r="J6" s="32">
        <v>100.7</v>
      </c>
      <c r="K6" s="32">
        <v>98.3</v>
      </c>
      <c r="L6" s="32">
        <v>101.1</v>
      </c>
      <c r="M6" s="32">
        <v>99.6</v>
      </c>
      <c r="N6" s="32">
        <v>105.1</v>
      </c>
      <c r="O6" s="32">
        <v>89.1</v>
      </c>
      <c r="P6" s="32">
        <v>98.5</v>
      </c>
      <c r="Q6" s="32">
        <v>106.5</v>
      </c>
      <c r="R6" s="32">
        <v>98.8</v>
      </c>
      <c r="S6" s="32">
        <v>103.6</v>
      </c>
      <c r="T6" s="32">
        <v>113.1</v>
      </c>
      <c r="U6" s="32">
        <v>104.7</v>
      </c>
      <c r="V6" s="32">
        <v>99.5</v>
      </c>
      <c r="W6" s="32">
        <v>102.8</v>
      </c>
      <c r="X6" s="32">
        <v>99.3</v>
      </c>
      <c r="Y6" s="32">
        <v>95.8</v>
      </c>
      <c r="Z6" s="32">
        <v>114</v>
      </c>
      <c r="AA6" s="32">
        <v>88.2</v>
      </c>
      <c r="AB6" s="32">
        <v>103</v>
      </c>
      <c r="AC6" s="32">
        <v>109.8</v>
      </c>
      <c r="AD6" s="32">
        <v>99.7</v>
      </c>
      <c r="AE6" s="32">
        <v>100.2</v>
      </c>
      <c r="AF6" s="32">
        <v>108.1</v>
      </c>
      <c r="AG6" s="32">
        <v>99.9</v>
      </c>
      <c r="AH6" s="32">
        <v>100.4</v>
      </c>
      <c r="AI6" s="32">
        <v>104.2</v>
      </c>
      <c r="AJ6" s="32">
        <v>96.6</v>
      </c>
      <c r="AK6" s="32">
        <v>99.5</v>
      </c>
      <c r="AL6" s="32">
        <v>105.6</v>
      </c>
      <c r="AM6" s="32">
        <v>91.6</v>
      </c>
      <c r="AN6" s="32">
        <v>102.4</v>
      </c>
      <c r="AO6" s="32">
        <v>107.4</v>
      </c>
      <c r="AP6" s="32">
        <v>104.2</v>
      </c>
      <c r="AQ6" s="32">
        <v>106.4</v>
      </c>
      <c r="AR6" s="32">
        <v>108.1</v>
      </c>
      <c r="AS6" s="32">
        <v>101.8</v>
      </c>
      <c r="AT6" s="32">
        <v>99.1</v>
      </c>
      <c r="AU6" s="32">
        <v>100.4</v>
      </c>
      <c r="AV6" s="32">
        <v>104</v>
      </c>
      <c r="AW6" s="32">
        <v>101.4</v>
      </c>
      <c r="AX6" s="32">
        <v>112.35590368508419</v>
      </c>
      <c r="AY6" s="32">
        <v>81</v>
      </c>
      <c r="AZ6" s="32">
        <v>103.4</v>
      </c>
      <c r="BA6" s="32">
        <v>111.7</v>
      </c>
      <c r="BB6" s="32">
        <v>97.3</v>
      </c>
      <c r="BC6" s="32">
        <v>103.9</v>
      </c>
      <c r="BD6" s="32">
        <v>108.1</v>
      </c>
      <c r="BE6" s="32">
        <v>98.5</v>
      </c>
      <c r="BF6" s="32">
        <v>98.3</v>
      </c>
      <c r="BG6" s="32">
        <v>99.1</v>
      </c>
      <c r="BH6" s="32">
        <v>98.4</v>
      </c>
      <c r="BI6" s="32">
        <v>100.8</v>
      </c>
      <c r="BJ6" s="32">
        <v>114.4</v>
      </c>
      <c r="BK6" s="32">
        <v>86</v>
      </c>
      <c r="BL6" s="32">
        <v>100.8</v>
      </c>
      <c r="BM6" s="32">
        <v>103.9</v>
      </c>
      <c r="BN6" s="32">
        <v>102.7</v>
      </c>
      <c r="BO6" s="32">
        <v>105.3</v>
      </c>
      <c r="BP6" s="32">
        <v>110</v>
      </c>
      <c r="BQ6" s="32">
        <v>101.9</v>
      </c>
      <c r="BR6" s="32">
        <v>96.2</v>
      </c>
      <c r="BS6" s="32">
        <v>99.6</v>
      </c>
      <c r="BT6" s="32">
        <v>99.7</v>
      </c>
      <c r="BU6" s="32">
        <v>98.2</v>
      </c>
      <c r="BV6" s="32">
        <v>109.9</v>
      </c>
      <c r="BW6" s="32">
        <v>91.4</v>
      </c>
      <c r="BX6" s="32">
        <v>101.5</v>
      </c>
      <c r="BY6" s="32">
        <v>100.9</v>
      </c>
      <c r="BZ6" s="32">
        <v>97.4</v>
      </c>
      <c r="CA6" s="32">
        <v>104.5</v>
      </c>
      <c r="CB6" s="32">
        <v>104.9</v>
      </c>
      <c r="CC6" s="32">
        <v>102.5</v>
      </c>
      <c r="CD6" s="32">
        <v>97.5</v>
      </c>
      <c r="CE6" s="32">
        <v>98.8</v>
      </c>
      <c r="CF6" s="32">
        <v>101.5</v>
      </c>
      <c r="CG6" s="32">
        <v>94</v>
      </c>
      <c r="CH6" s="32">
        <v>105.2</v>
      </c>
      <c r="CI6" s="32">
        <v>81.3</v>
      </c>
      <c r="CJ6" s="32">
        <v>99.9</v>
      </c>
      <c r="CK6" s="32">
        <v>105.1</v>
      </c>
      <c r="CL6" s="32">
        <v>98.9</v>
      </c>
      <c r="CM6" s="32">
        <v>102.5</v>
      </c>
      <c r="CN6" s="32">
        <v>109.8</v>
      </c>
      <c r="CO6" s="32">
        <v>101</v>
      </c>
      <c r="CP6" s="32">
        <v>94.8</v>
      </c>
      <c r="CQ6" s="32">
        <v>100.8</v>
      </c>
      <c r="CR6" s="32">
        <v>97.2</v>
      </c>
      <c r="CS6" s="32">
        <v>98.3</v>
      </c>
      <c r="CT6" s="32">
        <v>112.7</v>
      </c>
      <c r="CU6" s="32">
        <v>89</v>
      </c>
      <c r="CV6" s="32">
        <v>100.5</v>
      </c>
      <c r="CW6" s="32">
        <v>105.6</v>
      </c>
      <c r="CX6" s="32">
        <v>99.9</v>
      </c>
      <c r="CY6" s="32">
        <v>111.9</v>
      </c>
      <c r="CZ6" s="32">
        <v>107.9</v>
      </c>
      <c r="DA6" s="32">
        <v>99.7</v>
      </c>
      <c r="DB6" s="32">
        <v>93.3</v>
      </c>
      <c r="DC6" s="32">
        <v>100.6</v>
      </c>
      <c r="DD6" s="32">
        <v>97.3</v>
      </c>
      <c r="DE6" s="32">
        <v>102</v>
      </c>
      <c r="DF6" s="32">
        <v>110</v>
      </c>
      <c r="DG6" s="32">
        <v>86.6</v>
      </c>
      <c r="DH6" s="32">
        <v>100.6</v>
      </c>
      <c r="DI6" s="32">
        <v>105.4</v>
      </c>
      <c r="DJ6" s="32">
        <v>99</v>
      </c>
      <c r="DK6" s="32">
        <v>104.1</v>
      </c>
      <c r="DL6" s="32">
        <v>108</v>
      </c>
      <c r="DM6" s="32">
        <v>101.5</v>
      </c>
      <c r="DN6" s="32">
        <v>96.9</v>
      </c>
      <c r="DO6" s="32">
        <v>100.9</v>
      </c>
      <c r="DP6" s="32">
        <v>99.8</v>
      </c>
      <c r="DQ6" s="32">
        <v>100.1</v>
      </c>
      <c r="DR6" s="32">
        <v>110.2</v>
      </c>
      <c r="DS6" s="32">
        <v>90.6</v>
      </c>
      <c r="DT6" s="32">
        <v>100.7</v>
      </c>
      <c r="DU6" s="32">
        <v>106.1</v>
      </c>
      <c r="DV6" s="32">
        <v>99.5</v>
      </c>
      <c r="DW6" s="32">
        <v>106.4</v>
      </c>
      <c r="DX6" s="32">
        <v>107.9</v>
      </c>
      <c r="DY6" s="32">
        <v>100.3</v>
      </c>
      <c r="DZ6" s="32">
        <v>95.6</v>
      </c>
      <c r="EA6" s="32">
        <v>100.1</v>
      </c>
      <c r="EB6" s="32">
        <v>101.5</v>
      </c>
      <c r="EC6" s="32">
        <v>97.6</v>
      </c>
      <c r="ED6" s="32">
        <v>108.3</v>
      </c>
      <c r="EE6" s="32">
        <v>90.9</v>
      </c>
      <c r="EF6" s="32">
        <v>99.2</v>
      </c>
      <c r="EG6" s="32">
        <v>105.7</v>
      </c>
      <c r="EH6" s="32">
        <v>101.6</v>
      </c>
      <c r="EI6" s="32">
        <v>101.5</v>
      </c>
      <c r="EJ6" s="32">
        <v>108.5</v>
      </c>
      <c r="EK6" s="32">
        <v>101.6</v>
      </c>
      <c r="EL6" s="32">
        <v>97</v>
      </c>
      <c r="EM6" s="32">
        <v>97.5</v>
      </c>
      <c r="EN6" s="32">
        <v>99.5</v>
      </c>
      <c r="EO6" s="32">
        <v>98.8</v>
      </c>
      <c r="EP6" s="32">
        <v>108.3</v>
      </c>
      <c r="EQ6" s="32">
        <v>86.1</v>
      </c>
      <c r="ER6" s="32">
        <v>99.2</v>
      </c>
      <c r="ES6" s="32">
        <v>103</v>
      </c>
      <c r="ET6" s="32">
        <v>97.4</v>
      </c>
      <c r="EU6" s="32">
        <v>99.7</v>
      </c>
      <c r="EV6" s="32">
        <v>107.6</v>
      </c>
      <c r="EW6" s="32">
        <v>99.8</v>
      </c>
      <c r="EX6" s="32">
        <v>93.2</v>
      </c>
      <c r="EY6" s="32">
        <v>98.1</v>
      </c>
      <c r="EZ6" s="32">
        <v>97.8</v>
      </c>
      <c r="FA6" s="32">
        <v>99.1</v>
      </c>
      <c r="FB6" s="32">
        <v>107.5</v>
      </c>
      <c r="FC6" s="32">
        <v>81.3</v>
      </c>
      <c r="FD6" s="32">
        <v>97.8</v>
      </c>
      <c r="FE6" s="32">
        <v>96.4</v>
      </c>
      <c r="FF6" s="32">
        <v>88.9</v>
      </c>
      <c r="FG6" s="32">
        <v>103.4</v>
      </c>
      <c r="FH6" s="32">
        <v>109.7</v>
      </c>
      <c r="FI6" s="32">
        <v>101.5</v>
      </c>
      <c r="FJ6" s="32">
        <v>92.8</v>
      </c>
      <c r="FK6" s="32">
        <v>103</v>
      </c>
      <c r="FL6" s="32">
        <v>108.5</v>
      </c>
      <c r="FM6" s="33">
        <v>97.8</v>
      </c>
      <c r="FN6" s="34">
        <v>116.5</v>
      </c>
      <c r="FO6" s="34">
        <v>75.900000000000006</v>
      </c>
      <c r="FP6" s="34">
        <v>102.4</v>
      </c>
      <c r="FQ6" s="34">
        <v>105.9</v>
      </c>
      <c r="FR6" s="34">
        <v>98.8</v>
      </c>
      <c r="FS6" s="34">
        <v>103.4</v>
      </c>
      <c r="FT6" s="34">
        <v>112.9</v>
      </c>
      <c r="FU6" s="34">
        <v>99.090254140683172</v>
      </c>
      <c r="FV6" s="33">
        <v>94.5</v>
      </c>
      <c r="FW6" s="33">
        <v>100.6</v>
      </c>
      <c r="FX6" s="33">
        <v>96.3</v>
      </c>
      <c r="FY6" s="33">
        <v>99.6</v>
      </c>
      <c r="FZ6" s="33">
        <v>121.73950860348846</v>
      </c>
      <c r="GA6" s="33">
        <v>96.2</v>
      </c>
      <c r="GB6" s="24">
        <v>100.8</v>
      </c>
      <c r="GC6" s="24">
        <v>105.8</v>
      </c>
      <c r="GD6" s="33">
        <v>95.6</v>
      </c>
      <c r="GE6" s="24">
        <v>103.8</v>
      </c>
      <c r="GF6" s="33">
        <v>108.6</v>
      </c>
      <c r="GG6" s="33">
        <v>97.5</v>
      </c>
      <c r="GH6" s="33">
        <v>96.8</v>
      </c>
      <c r="GI6" s="33">
        <v>102.23522029470227</v>
      </c>
      <c r="GJ6" s="33">
        <v>97.697768919846752</v>
      </c>
      <c r="GK6" s="33">
        <v>101.8</v>
      </c>
      <c r="GL6" s="33">
        <v>115.32731929954161</v>
      </c>
      <c r="GM6" s="33">
        <v>85.745429806216507</v>
      </c>
      <c r="GN6" s="33">
        <v>101.72511931962912</v>
      </c>
      <c r="GO6" s="33">
        <v>104.83910206241988</v>
      </c>
      <c r="GP6" s="33">
        <v>98.415144281987537</v>
      </c>
      <c r="GQ6" s="33">
        <v>105.81452735488264</v>
      </c>
      <c r="GR6" s="33">
        <v>107.73943587472105</v>
      </c>
      <c r="GS6" s="33">
        <v>98.515912616997241</v>
      </c>
      <c r="GT6" s="33">
        <v>98.167532197040643</v>
      </c>
      <c r="GU6" s="24">
        <v>99.62005866208537</v>
      </c>
      <c r="GV6" s="169">
        <v>101.20310944960855</v>
      </c>
      <c r="GW6" s="169">
        <v>95.38562597071342</v>
      </c>
      <c r="GX6" s="169">
        <v>116.66459366768453</v>
      </c>
      <c r="GY6" s="169">
        <v>84.6</v>
      </c>
      <c r="GZ6" s="169">
        <v>101.5</v>
      </c>
      <c r="HA6" s="169">
        <v>104.2</v>
      </c>
      <c r="HB6" s="169">
        <v>100.2</v>
      </c>
      <c r="HC6" s="169">
        <v>103</v>
      </c>
      <c r="HD6" s="32">
        <v>108.558246031694</v>
      </c>
      <c r="HE6" s="32">
        <v>100.248373061332</v>
      </c>
      <c r="HF6" s="32">
        <v>95.3</v>
      </c>
      <c r="HG6" s="32">
        <v>100.5</v>
      </c>
      <c r="HH6" s="32">
        <v>100.4</v>
      </c>
      <c r="HI6" s="32">
        <v>98</v>
      </c>
      <c r="HJ6" s="32">
        <v>117.1</v>
      </c>
      <c r="HK6" s="32">
        <v>83.2</v>
      </c>
      <c r="HL6" s="32">
        <v>101.4</v>
      </c>
      <c r="HM6" s="32">
        <v>100.2</v>
      </c>
      <c r="HN6" s="32">
        <v>88</v>
      </c>
      <c r="HO6" s="32">
        <v>104</v>
      </c>
      <c r="HP6" s="32">
        <v>118.6</v>
      </c>
      <c r="HQ6" s="32">
        <v>98.6</v>
      </c>
      <c r="HR6" s="32">
        <v>96.2</v>
      </c>
      <c r="HS6" s="32">
        <v>106.3</v>
      </c>
      <c r="HT6" s="32">
        <v>99.9</v>
      </c>
      <c r="HU6" s="32">
        <v>98</v>
      </c>
      <c r="HV6" s="32">
        <v>117.5</v>
      </c>
      <c r="HW6" s="32">
        <v>85.4</v>
      </c>
      <c r="HX6" s="32">
        <v>100.4</v>
      </c>
      <c r="HY6" s="32">
        <v>106.1</v>
      </c>
      <c r="HZ6" s="32">
        <v>97</v>
      </c>
      <c r="IA6" s="32">
        <v>100.2</v>
      </c>
      <c r="IB6" s="32">
        <v>111.2</v>
      </c>
      <c r="IC6" s="32">
        <v>96.7</v>
      </c>
      <c r="ID6" s="32">
        <v>96</v>
      </c>
      <c r="IE6" s="32">
        <v>102.6</v>
      </c>
      <c r="IF6" s="32">
        <v>97.7</v>
      </c>
      <c r="IG6" s="32">
        <v>99.4</v>
      </c>
      <c r="IH6" s="32">
        <v>124.8</v>
      </c>
      <c r="II6" s="32">
        <v>79.400000000000006</v>
      </c>
    </row>
    <row r="7" spans="1:243">
      <c r="A7" s="186"/>
      <c r="B7" s="7" t="str">
        <f>IF('0'!A1=1,"Дніпропетровська","Dnipropetrovsk")</f>
        <v>Дніпропетровська</v>
      </c>
      <c r="C7" s="32">
        <v>91</v>
      </c>
      <c r="D7" s="32">
        <v>99.9</v>
      </c>
      <c r="E7" s="32">
        <v>107.6</v>
      </c>
      <c r="F7" s="32">
        <v>99.6</v>
      </c>
      <c r="G7" s="32">
        <v>100.8</v>
      </c>
      <c r="H7" s="32">
        <v>104.8</v>
      </c>
      <c r="I7" s="32">
        <v>108.7</v>
      </c>
      <c r="J7" s="32">
        <v>96</v>
      </c>
      <c r="K7" s="32">
        <v>101.2</v>
      </c>
      <c r="L7" s="32">
        <v>99.6</v>
      </c>
      <c r="M7" s="32">
        <v>98.3</v>
      </c>
      <c r="N7" s="32">
        <v>106.1</v>
      </c>
      <c r="O7" s="32">
        <v>94.7</v>
      </c>
      <c r="P7" s="32">
        <v>93.5</v>
      </c>
      <c r="Q7" s="32">
        <v>105</v>
      </c>
      <c r="R7" s="32">
        <v>100.9</v>
      </c>
      <c r="S7" s="32">
        <v>102.7</v>
      </c>
      <c r="T7" s="32">
        <v>104.8</v>
      </c>
      <c r="U7" s="32">
        <v>104.8</v>
      </c>
      <c r="V7" s="32">
        <v>99.4</v>
      </c>
      <c r="W7" s="32">
        <v>102.2</v>
      </c>
      <c r="X7" s="32">
        <v>99.9</v>
      </c>
      <c r="Y7" s="32">
        <v>96</v>
      </c>
      <c r="Z7" s="32">
        <v>112.4</v>
      </c>
      <c r="AA7" s="32">
        <v>93.3</v>
      </c>
      <c r="AB7" s="32">
        <v>103.6</v>
      </c>
      <c r="AC7" s="32">
        <v>104.7</v>
      </c>
      <c r="AD7" s="32">
        <v>103.1</v>
      </c>
      <c r="AE7" s="32">
        <v>98.7</v>
      </c>
      <c r="AF7" s="32">
        <v>106</v>
      </c>
      <c r="AG7" s="32">
        <v>104.1</v>
      </c>
      <c r="AH7" s="32">
        <v>97.6</v>
      </c>
      <c r="AI7" s="32">
        <v>103.5</v>
      </c>
      <c r="AJ7" s="32">
        <v>99.3</v>
      </c>
      <c r="AK7" s="32">
        <v>97.9</v>
      </c>
      <c r="AL7" s="32">
        <v>105</v>
      </c>
      <c r="AM7" s="32">
        <v>97.3</v>
      </c>
      <c r="AN7" s="32">
        <v>94.9</v>
      </c>
      <c r="AO7" s="32">
        <v>109.9</v>
      </c>
      <c r="AP7" s="32">
        <v>105.3</v>
      </c>
      <c r="AQ7" s="32">
        <v>102.1</v>
      </c>
      <c r="AR7" s="32">
        <v>104.2</v>
      </c>
      <c r="AS7" s="32">
        <v>103.6</v>
      </c>
      <c r="AT7" s="32">
        <v>98.9</v>
      </c>
      <c r="AU7" s="32">
        <v>103.1</v>
      </c>
      <c r="AV7" s="32">
        <v>100.4</v>
      </c>
      <c r="AW7" s="32">
        <v>99.2</v>
      </c>
      <c r="AX7" s="32">
        <v>110.70744423455454</v>
      </c>
      <c r="AY7" s="32">
        <v>87.7</v>
      </c>
      <c r="AZ7" s="32">
        <v>98.6</v>
      </c>
      <c r="BA7" s="32">
        <v>112.9</v>
      </c>
      <c r="BB7" s="32">
        <v>96.9</v>
      </c>
      <c r="BC7" s="32">
        <v>104.3</v>
      </c>
      <c r="BD7" s="32">
        <v>101.6</v>
      </c>
      <c r="BE7" s="32">
        <v>102.1</v>
      </c>
      <c r="BF7" s="32">
        <v>98.4</v>
      </c>
      <c r="BG7" s="32">
        <v>98.4</v>
      </c>
      <c r="BH7" s="32">
        <v>94.9</v>
      </c>
      <c r="BI7" s="32">
        <v>95.7</v>
      </c>
      <c r="BJ7" s="32">
        <v>111.3</v>
      </c>
      <c r="BK7" s="32">
        <v>89.8</v>
      </c>
      <c r="BL7" s="32">
        <v>101</v>
      </c>
      <c r="BM7" s="32">
        <v>119</v>
      </c>
      <c r="BN7" s="32">
        <v>95.6</v>
      </c>
      <c r="BO7" s="32">
        <v>102.3</v>
      </c>
      <c r="BP7" s="32">
        <v>97</v>
      </c>
      <c r="BQ7" s="32">
        <v>104.2</v>
      </c>
      <c r="BR7" s="32">
        <v>97</v>
      </c>
      <c r="BS7" s="32">
        <v>99</v>
      </c>
      <c r="BT7" s="32">
        <v>101</v>
      </c>
      <c r="BU7" s="32">
        <v>97.8</v>
      </c>
      <c r="BV7" s="32">
        <v>106.2</v>
      </c>
      <c r="BW7" s="32">
        <v>93.6</v>
      </c>
      <c r="BX7" s="32">
        <v>106.7</v>
      </c>
      <c r="BY7" s="32">
        <v>98.7</v>
      </c>
      <c r="BZ7" s="32">
        <v>98.1</v>
      </c>
      <c r="CA7" s="32">
        <v>99</v>
      </c>
      <c r="CB7" s="32">
        <v>104.3</v>
      </c>
      <c r="CC7" s="32">
        <v>103.1</v>
      </c>
      <c r="CD7" s="32">
        <v>97.8</v>
      </c>
      <c r="CE7" s="32">
        <v>99.5</v>
      </c>
      <c r="CF7" s="32">
        <v>97.2</v>
      </c>
      <c r="CG7" s="32">
        <v>90.4</v>
      </c>
      <c r="CH7" s="32">
        <v>104.5</v>
      </c>
      <c r="CI7" s="32">
        <v>86.6</v>
      </c>
      <c r="CJ7" s="32">
        <v>101.1</v>
      </c>
      <c r="CK7" s="32">
        <v>101.8</v>
      </c>
      <c r="CL7" s="32">
        <v>105.1</v>
      </c>
      <c r="CM7" s="32">
        <v>97.7</v>
      </c>
      <c r="CN7" s="32">
        <v>105.9</v>
      </c>
      <c r="CO7" s="32">
        <v>101.7</v>
      </c>
      <c r="CP7" s="32">
        <v>97.2</v>
      </c>
      <c r="CQ7" s="32">
        <v>100.3</v>
      </c>
      <c r="CR7" s="32">
        <v>99.6</v>
      </c>
      <c r="CS7" s="32">
        <v>100.9</v>
      </c>
      <c r="CT7" s="32">
        <v>105.7</v>
      </c>
      <c r="CU7" s="32">
        <v>91.4</v>
      </c>
      <c r="CV7" s="32">
        <v>98.5</v>
      </c>
      <c r="CW7" s="32">
        <v>108.7</v>
      </c>
      <c r="CX7" s="32">
        <v>105.3</v>
      </c>
      <c r="CY7" s="32">
        <v>102.4</v>
      </c>
      <c r="CZ7" s="32">
        <v>103.5</v>
      </c>
      <c r="DA7" s="32">
        <v>106.4</v>
      </c>
      <c r="DB7" s="32">
        <v>92.5</v>
      </c>
      <c r="DC7" s="32">
        <v>99.1</v>
      </c>
      <c r="DD7" s="32">
        <v>98.8</v>
      </c>
      <c r="DE7" s="32">
        <v>99.5</v>
      </c>
      <c r="DF7" s="32">
        <v>106.7</v>
      </c>
      <c r="DG7" s="32">
        <v>91.8</v>
      </c>
      <c r="DH7" s="32">
        <v>99.7</v>
      </c>
      <c r="DI7" s="32">
        <v>110.1</v>
      </c>
      <c r="DJ7" s="32">
        <v>97.9</v>
      </c>
      <c r="DK7" s="32">
        <v>99.9</v>
      </c>
      <c r="DL7" s="32">
        <v>101.6</v>
      </c>
      <c r="DM7" s="32">
        <v>104.7</v>
      </c>
      <c r="DN7" s="32">
        <v>97.8</v>
      </c>
      <c r="DO7" s="32">
        <v>104.4</v>
      </c>
      <c r="DP7" s="32">
        <v>97.8</v>
      </c>
      <c r="DQ7" s="32">
        <v>98.3</v>
      </c>
      <c r="DR7" s="32">
        <v>107.2</v>
      </c>
      <c r="DS7" s="32">
        <v>93.7</v>
      </c>
      <c r="DT7" s="32">
        <v>103</v>
      </c>
      <c r="DU7" s="32">
        <v>102.1</v>
      </c>
      <c r="DV7" s="32">
        <v>101.1</v>
      </c>
      <c r="DW7" s="32">
        <v>103.9</v>
      </c>
      <c r="DX7" s="32">
        <v>100.9</v>
      </c>
      <c r="DY7" s="32">
        <v>101.9</v>
      </c>
      <c r="DZ7" s="32">
        <v>97.7</v>
      </c>
      <c r="EA7" s="32">
        <v>99.2</v>
      </c>
      <c r="EB7" s="32">
        <v>101.8</v>
      </c>
      <c r="EC7" s="32">
        <v>100.2</v>
      </c>
      <c r="ED7" s="32">
        <v>105.6</v>
      </c>
      <c r="EE7" s="32">
        <v>90.5</v>
      </c>
      <c r="EF7" s="32">
        <v>105.6</v>
      </c>
      <c r="EG7" s="32">
        <v>101.6</v>
      </c>
      <c r="EH7" s="32">
        <v>99.9</v>
      </c>
      <c r="EI7" s="32">
        <v>101.4</v>
      </c>
      <c r="EJ7" s="32">
        <v>102.4</v>
      </c>
      <c r="EK7" s="32">
        <v>101.2</v>
      </c>
      <c r="EL7" s="32">
        <v>98.4</v>
      </c>
      <c r="EM7" s="32">
        <v>98.9</v>
      </c>
      <c r="EN7" s="32">
        <v>99.9</v>
      </c>
      <c r="EO7" s="32">
        <v>99.7</v>
      </c>
      <c r="EP7" s="32">
        <v>105.6</v>
      </c>
      <c r="EQ7" s="32">
        <v>92.5</v>
      </c>
      <c r="ER7" s="32">
        <v>102.2</v>
      </c>
      <c r="ES7" s="32">
        <v>98.2</v>
      </c>
      <c r="ET7" s="32">
        <v>102.4</v>
      </c>
      <c r="EU7" s="32">
        <v>97</v>
      </c>
      <c r="EV7" s="32">
        <v>101.9</v>
      </c>
      <c r="EW7" s="32">
        <v>103.9</v>
      </c>
      <c r="EX7" s="32">
        <v>93.8</v>
      </c>
      <c r="EY7" s="32">
        <v>97</v>
      </c>
      <c r="EZ7" s="32">
        <v>99.2</v>
      </c>
      <c r="FA7" s="32">
        <v>96.4</v>
      </c>
      <c r="FB7" s="32">
        <v>104.2</v>
      </c>
      <c r="FC7" s="32">
        <v>89.4</v>
      </c>
      <c r="FD7" s="32">
        <v>97.5</v>
      </c>
      <c r="FE7" s="32">
        <v>98.3</v>
      </c>
      <c r="FF7" s="32">
        <v>88.6</v>
      </c>
      <c r="FG7" s="32">
        <v>97.6</v>
      </c>
      <c r="FH7" s="32">
        <v>103.6</v>
      </c>
      <c r="FI7" s="32">
        <v>107</v>
      </c>
      <c r="FJ7" s="32">
        <v>98.5</v>
      </c>
      <c r="FK7" s="32">
        <v>98.5</v>
      </c>
      <c r="FL7" s="32">
        <v>103.9</v>
      </c>
      <c r="FM7" s="33">
        <v>97.2</v>
      </c>
      <c r="FN7" s="34">
        <v>107.4</v>
      </c>
      <c r="FO7" s="34">
        <v>85.4</v>
      </c>
      <c r="FP7" s="34">
        <v>102.5</v>
      </c>
      <c r="FQ7" s="34">
        <v>103</v>
      </c>
      <c r="FR7" s="34">
        <v>98.6</v>
      </c>
      <c r="FS7" s="34">
        <v>102.2</v>
      </c>
      <c r="FT7" s="34">
        <v>103.6</v>
      </c>
      <c r="FU7" s="34">
        <v>103.87007947546849</v>
      </c>
      <c r="FV7" s="33">
        <v>96.2</v>
      </c>
      <c r="FW7" s="33">
        <v>101</v>
      </c>
      <c r="FX7" s="33">
        <v>97.2</v>
      </c>
      <c r="FY7" s="33">
        <v>98.5</v>
      </c>
      <c r="FZ7" s="33">
        <v>110.84755553914924</v>
      </c>
      <c r="GA7" s="33">
        <v>98.8</v>
      </c>
      <c r="GB7" s="24">
        <v>102.3</v>
      </c>
      <c r="GC7" s="24">
        <v>103.8</v>
      </c>
      <c r="GD7" s="33">
        <v>99.1</v>
      </c>
      <c r="GE7" s="24">
        <v>102.9</v>
      </c>
      <c r="GF7" s="33">
        <v>104.7</v>
      </c>
      <c r="GG7" s="33">
        <v>102</v>
      </c>
      <c r="GH7" s="33">
        <v>96.6</v>
      </c>
      <c r="GI7" s="33">
        <v>99.93912295672888</v>
      </c>
      <c r="GJ7" s="33">
        <v>101.24641636079843</v>
      </c>
      <c r="GK7" s="33">
        <v>100.4</v>
      </c>
      <c r="GL7" s="33">
        <v>110.08422045881629</v>
      </c>
      <c r="GM7" s="33">
        <v>93.645610270675803</v>
      </c>
      <c r="GN7" s="33">
        <v>98.222429043308281</v>
      </c>
      <c r="GO7" s="33">
        <v>106.57689015756644</v>
      </c>
      <c r="GP7" s="33">
        <v>100.28794442057595</v>
      </c>
      <c r="GQ7" s="33">
        <v>102.89436214720433</v>
      </c>
      <c r="GR7" s="33">
        <v>103.915140896149</v>
      </c>
      <c r="GS7" s="33">
        <v>103.15815469402226</v>
      </c>
      <c r="GT7" s="33">
        <v>97.136805972986622</v>
      </c>
      <c r="GU7" s="24">
        <v>98.430816720531681</v>
      </c>
      <c r="GV7" s="24">
        <v>102.81843889174706</v>
      </c>
      <c r="GW7" s="24">
        <v>96.962441066860109</v>
      </c>
      <c r="GX7" s="24">
        <v>109.41840891547349</v>
      </c>
      <c r="GY7" s="24">
        <v>93.5</v>
      </c>
      <c r="GZ7" s="24">
        <v>96.9</v>
      </c>
      <c r="HA7" s="24">
        <v>109</v>
      </c>
      <c r="HB7" s="24">
        <v>101.2</v>
      </c>
      <c r="HC7" s="24">
        <v>99.4</v>
      </c>
      <c r="HD7" s="33">
        <v>103.38175385119</v>
      </c>
      <c r="HE7" s="33">
        <v>104.65424444022101</v>
      </c>
      <c r="HF7" s="33">
        <v>97.9</v>
      </c>
      <c r="HG7" s="33">
        <v>100</v>
      </c>
      <c r="HH7" s="33">
        <v>99.9</v>
      </c>
      <c r="HI7" s="33">
        <v>99.4</v>
      </c>
      <c r="HJ7" s="33">
        <v>109.3</v>
      </c>
      <c r="HK7" s="33">
        <v>93</v>
      </c>
      <c r="HL7" s="33">
        <v>97.9</v>
      </c>
      <c r="HM7" s="33">
        <v>105.2</v>
      </c>
      <c r="HN7" s="33">
        <v>89.6</v>
      </c>
      <c r="HO7" s="33">
        <v>104</v>
      </c>
      <c r="HP7" s="33">
        <v>106</v>
      </c>
      <c r="HQ7" s="33">
        <v>104.5</v>
      </c>
      <c r="HR7" s="33">
        <v>96.5</v>
      </c>
      <c r="HS7" s="33">
        <v>103.1</v>
      </c>
      <c r="HT7" s="33">
        <v>100.4</v>
      </c>
      <c r="HU7" s="33">
        <v>97</v>
      </c>
      <c r="HV7" s="33">
        <v>108.9</v>
      </c>
      <c r="HW7" s="33">
        <v>96</v>
      </c>
      <c r="HX7" s="33">
        <v>95.5</v>
      </c>
      <c r="HY7" s="33">
        <v>109</v>
      </c>
      <c r="HZ7" s="33">
        <v>95</v>
      </c>
      <c r="IA7" s="33">
        <v>101.6</v>
      </c>
      <c r="IB7" s="33">
        <v>102.9</v>
      </c>
      <c r="IC7" s="33">
        <v>100.2</v>
      </c>
      <c r="ID7" s="33">
        <v>100.7</v>
      </c>
      <c r="IE7" s="33">
        <v>97.5</v>
      </c>
      <c r="IF7" s="33">
        <v>98.9</v>
      </c>
      <c r="IG7" s="33">
        <v>100</v>
      </c>
      <c r="IH7" s="33">
        <v>113.2</v>
      </c>
      <c r="II7" s="33">
        <v>90.6</v>
      </c>
    </row>
    <row r="8" spans="1:243">
      <c r="A8" s="186"/>
      <c r="B8" s="7" t="str">
        <f>IF('0'!A1=1,"Донецька**","Donetsk**")</f>
        <v>Донецька**</v>
      </c>
      <c r="C8" s="32">
        <v>89.7</v>
      </c>
      <c r="D8" s="32">
        <v>101.3</v>
      </c>
      <c r="E8" s="32">
        <v>109.3</v>
      </c>
      <c r="F8" s="32">
        <v>95.7</v>
      </c>
      <c r="G8" s="32">
        <v>101</v>
      </c>
      <c r="H8" s="32">
        <v>107.2</v>
      </c>
      <c r="I8" s="32">
        <v>105.2</v>
      </c>
      <c r="J8" s="32">
        <v>99.8</v>
      </c>
      <c r="K8" s="32">
        <v>99.1</v>
      </c>
      <c r="L8" s="32">
        <v>103</v>
      </c>
      <c r="M8" s="32">
        <v>97</v>
      </c>
      <c r="N8" s="32">
        <v>105.4</v>
      </c>
      <c r="O8" s="32">
        <v>96.5</v>
      </c>
      <c r="P8" s="32">
        <v>96.4</v>
      </c>
      <c r="Q8" s="32">
        <v>103.9</v>
      </c>
      <c r="R8" s="32">
        <v>101.5</v>
      </c>
      <c r="S8" s="32">
        <v>101.5</v>
      </c>
      <c r="T8" s="32">
        <v>105</v>
      </c>
      <c r="U8" s="32">
        <v>104.6</v>
      </c>
      <c r="V8" s="32">
        <v>98.1</v>
      </c>
      <c r="W8" s="32">
        <v>103.6</v>
      </c>
      <c r="X8" s="32">
        <v>98.8</v>
      </c>
      <c r="Y8" s="32">
        <v>96.2</v>
      </c>
      <c r="Z8" s="32">
        <v>106.1</v>
      </c>
      <c r="AA8" s="32">
        <v>103.7</v>
      </c>
      <c r="AB8" s="32">
        <v>100.1</v>
      </c>
      <c r="AC8" s="32">
        <v>105.3</v>
      </c>
      <c r="AD8" s="32">
        <v>99.5</v>
      </c>
      <c r="AE8" s="32">
        <v>100</v>
      </c>
      <c r="AF8" s="32">
        <v>105.5</v>
      </c>
      <c r="AG8" s="32">
        <v>103.1</v>
      </c>
      <c r="AH8" s="32">
        <v>100</v>
      </c>
      <c r="AI8" s="32">
        <v>104.3</v>
      </c>
      <c r="AJ8" s="32">
        <v>99.4</v>
      </c>
      <c r="AK8" s="32">
        <v>99</v>
      </c>
      <c r="AL8" s="32">
        <v>100</v>
      </c>
      <c r="AM8" s="32">
        <v>95.6</v>
      </c>
      <c r="AN8" s="32">
        <v>101</v>
      </c>
      <c r="AO8" s="32">
        <v>111.5</v>
      </c>
      <c r="AP8" s="32">
        <v>96.3</v>
      </c>
      <c r="AQ8" s="32">
        <v>101.9</v>
      </c>
      <c r="AR8" s="32">
        <v>105.2</v>
      </c>
      <c r="AS8" s="32">
        <v>101.1</v>
      </c>
      <c r="AT8" s="32">
        <v>101.6</v>
      </c>
      <c r="AU8" s="32">
        <v>101.7</v>
      </c>
      <c r="AV8" s="32">
        <v>100.7</v>
      </c>
      <c r="AW8" s="32">
        <v>101.5</v>
      </c>
      <c r="AX8" s="32">
        <v>107.70747531016771</v>
      </c>
      <c r="AY8" s="32">
        <v>89.1</v>
      </c>
      <c r="AZ8" s="32">
        <v>99.1</v>
      </c>
      <c r="BA8" s="32">
        <v>111</v>
      </c>
      <c r="BB8" s="32">
        <v>96.4</v>
      </c>
      <c r="BC8" s="32">
        <v>102.2</v>
      </c>
      <c r="BD8" s="32">
        <v>105.7</v>
      </c>
      <c r="BE8" s="32">
        <v>98.5</v>
      </c>
      <c r="BF8" s="32">
        <v>101</v>
      </c>
      <c r="BG8" s="32">
        <v>100.4</v>
      </c>
      <c r="BH8" s="32">
        <v>95.5</v>
      </c>
      <c r="BI8" s="32">
        <v>101.6</v>
      </c>
      <c r="BJ8" s="32">
        <v>110.6</v>
      </c>
      <c r="BK8" s="32">
        <v>88.5</v>
      </c>
      <c r="BL8" s="32">
        <v>103.7</v>
      </c>
      <c r="BM8" s="32">
        <v>105.1</v>
      </c>
      <c r="BN8" s="32">
        <v>99.6</v>
      </c>
      <c r="BO8" s="32">
        <v>103.7</v>
      </c>
      <c r="BP8" s="32">
        <v>103.7</v>
      </c>
      <c r="BQ8" s="32">
        <v>101</v>
      </c>
      <c r="BR8" s="32">
        <v>99.5</v>
      </c>
      <c r="BS8" s="32">
        <v>101.9</v>
      </c>
      <c r="BT8" s="32">
        <v>98.1</v>
      </c>
      <c r="BU8" s="32">
        <v>101</v>
      </c>
      <c r="BV8" s="32">
        <v>106.2</v>
      </c>
      <c r="BW8" s="32">
        <v>92.4</v>
      </c>
      <c r="BX8" s="32">
        <v>104</v>
      </c>
      <c r="BY8" s="32">
        <v>98.8</v>
      </c>
      <c r="BZ8" s="32">
        <v>97.7</v>
      </c>
      <c r="CA8" s="32">
        <v>101</v>
      </c>
      <c r="CB8" s="32">
        <v>104.8</v>
      </c>
      <c r="CC8" s="32">
        <v>102.2</v>
      </c>
      <c r="CD8" s="32">
        <v>99</v>
      </c>
      <c r="CE8" s="32">
        <v>102.1</v>
      </c>
      <c r="CF8" s="32">
        <v>92.1</v>
      </c>
      <c r="CG8" s="32">
        <v>91.6</v>
      </c>
      <c r="CH8" s="32">
        <v>103.7</v>
      </c>
      <c r="CI8" s="32">
        <v>87.5</v>
      </c>
      <c r="CJ8" s="32">
        <v>103.3</v>
      </c>
      <c r="CK8" s="32">
        <v>103.7</v>
      </c>
      <c r="CL8" s="32">
        <v>97.9</v>
      </c>
      <c r="CM8" s="32">
        <v>100.4</v>
      </c>
      <c r="CN8" s="32">
        <v>105.9</v>
      </c>
      <c r="CO8" s="32">
        <v>100.6</v>
      </c>
      <c r="CP8" s="32">
        <v>97.8</v>
      </c>
      <c r="CQ8" s="32">
        <v>102.1</v>
      </c>
      <c r="CR8" s="32">
        <v>99.6</v>
      </c>
      <c r="CS8" s="32">
        <v>100.4</v>
      </c>
      <c r="CT8" s="32">
        <v>107.9</v>
      </c>
      <c r="CU8" s="32">
        <v>89.9</v>
      </c>
      <c r="CV8" s="32">
        <v>99.5</v>
      </c>
      <c r="CW8" s="32">
        <v>105.2</v>
      </c>
      <c r="CX8" s="32">
        <v>103.9</v>
      </c>
      <c r="CY8" s="32">
        <v>102.8</v>
      </c>
      <c r="CZ8" s="32">
        <v>105.2</v>
      </c>
      <c r="DA8" s="32">
        <v>100.6</v>
      </c>
      <c r="DB8" s="32">
        <v>98.5</v>
      </c>
      <c r="DC8" s="32">
        <v>101.4</v>
      </c>
      <c r="DD8" s="32">
        <v>97.5</v>
      </c>
      <c r="DE8" s="32">
        <v>101.8</v>
      </c>
      <c r="DF8" s="32">
        <v>106.5</v>
      </c>
      <c r="DG8" s="32">
        <v>90.1</v>
      </c>
      <c r="DH8" s="32">
        <v>100.7</v>
      </c>
      <c r="DI8" s="32">
        <v>106.3</v>
      </c>
      <c r="DJ8" s="32">
        <v>101.4</v>
      </c>
      <c r="DK8" s="32">
        <v>99.4</v>
      </c>
      <c r="DL8" s="32">
        <v>101.6</v>
      </c>
      <c r="DM8" s="32">
        <v>104.2</v>
      </c>
      <c r="DN8" s="32">
        <v>100.7</v>
      </c>
      <c r="DO8" s="32">
        <v>101</v>
      </c>
      <c r="DP8" s="32">
        <v>99.5</v>
      </c>
      <c r="DQ8" s="32">
        <v>99.4</v>
      </c>
      <c r="DR8" s="32">
        <v>106.9</v>
      </c>
      <c r="DS8" s="32">
        <v>91.6</v>
      </c>
      <c r="DT8" s="32">
        <v>103.1</v>
      </c>
      <c r="DU8" s="32">
        <v>103.2</v>
      </c>
      <c r="DV8" s="32">
        <v>103.2</v>
      </c>
      <c r="DW8" s="32">
        <v>99.7</v>
      </c>
      <c r="DX8" s="32">
        <v>102.4</v>
      </c>
      <c r="DY8" s="32">
        <v>101.7</v>
      </c>
      <c r="DZ8" s="32">
        <v>99.3</v>
      </c>
      <c r="EA8" s="32">
        <v>99.2</v>
      </c>
      <c r="EB8" s="32">
        <v>101.8</v>
      </c>
      <c r="EC8" s="32">
        <v>100.4</v>
      </c>
      <c r="ED8" s="32">
        <v>104.1</v>
      </c>
      <c r="EE8" s="32">
        <v>91.6</v>
      </c>
      <c r="EF8" s="32">
        <v>99</v>
      </c>
      <c r="EG8" s="32">
        <v>107.2</v>
      </c>
      <c r="EH8" s="32">
        <v>102.9</v>
      </c>
      <c r="EI8" s="32">
        <v>97.1</v>
      </c>
      <c r="EJ8" s="32">
        <v>102.3</v>
      </c>
      <c r="EK8" s="32">
        <v>102.7</v>
      </c>
      <c r="EL8" s="32">
        <v>98.7</v>
      </c>
      <c r="EM8" s="32">
        <v>99</v>
      </c>
      <c r="EN8" s="32">
        <v>99.8</v>
      </c>
      <c r="EO8" s="32">
        <v>98.5</v>
      </c>
      <c r="EP8" s="32">
        <v>108.8</v>
      </c>
      <c r="EQ8" s="32">
        <v>89</v>
      </c>
      <c r="ER8" s="32">
        <v>100.7</v>
      </c>
      <c r="ES8" s="32">
        <v>106.3</v>
      </c>
      <c r="ET8" s="32">
        <v>98.2</v>
      </c>
      <c r="EU8" s="32">
        <v>90.7</v>
      </c>
      <c r="EV8" s="32">
        <v>103.6</v>
      </c>
      <c r="EW8" s="32">
        <v>74.819999999999993</v>
      </c>
      <c r="EX8" s="32">
        <v>97.22</v>
      </c>
      <c r="EY8" s="32">
        <v>117.12</v>
      </c>
      <c r="EZ8" s="32">
        <v>103.52</v>
      </c>
      <c r="FA8" s="32">
        <v>105.62</v>
      </c>
      <c r="FB8" s="32">
        <v>107.22</v>
      </c>
      <c r="FC8" s="32">
        <v>93.6</v>
      </c>
      <c r="FD8" s="32">
        <v>94.4</v>
      </c>
      <c r="FE8" s="32">
        <v>93.7</v>
      </c>
      <c r="FF8" s="32">
        <v>101.5</v>
      </c>
      <c r="FG8" s="32">
        <v>94.8</v>
      </c>
      <c r="FH8" s="32">
        <v>101.3</v>
      </c>
      <c r="FI8" s="32">
        <v>107.7</v>
      </c>
      <c r="FJ8" s="32">
        <v>93.2</v>
      </c>
      <c r="FK8" s="32">
        <v>107.1</v>
      </c>
      <c r="FL8" s="32">
        <v>96.2</v>
      </c>
      <c r="FM8" s="34">
        <v>95.9</v>
      </c>
      <c r="FN8" s="34">
        <v>108.6</v>
      </c>
      <c r="FO8" s="34">
        <v>84.4</v>
      </c>
      <c r="FP8" s="34">
        <v>102.7</v>
      </c>
      <c r="FQ8" s="34">
        <v>115.6</v>
      </c>
      <c r="FR8" s="34">
        <v>97.9</v>
      </c>
      <c r="FS8" s="34">
        <v>97.7</v>
      </c>
      <c r="FT8" s="34">
        <v>100.5</v>
      </c>
      <c r="FU8" s="34">
        <v>100.25945042695376</v>
      </c>
      <c r="FV8" s="33">
        <v>98.6</v>
      </c>
      <c r="FW8" s="33">
        <v>100.8</v>
      </c>
      <c r="FX8" s="33">
        <v>108.1</v>
      </c>
      <c r="FY8" s="33">
        <v>88.6</v>
      </c>
      <c r="FZ8" s="33">
        <v>114.83164269256459</v>
      </c>
      <c r="GA8" s="33">
        <v>90.1</v>
      </c>
      <c r="GB8" s="24">
        <v>103.1</v>
      </c>
      <c r="GC8" s="24">
        <v>103.3</v>
      </c>
      <c r="GD8" s="33">
        <v>102.1</v>
      </c>
      <c r="GE8" s="24">
        <v>104.1</v>
      </c>
      <c r="GF8" s="33">
        <v>103.2</v>
      </c>
      <c r="GG8" s="33">
        <v>97</v>
      </c>
      <c r="GH8" s="33">
        <v>97.9</v>
      </c>
      <c r="GI8" s="33">
        <v>102.57031037819138</v>
      </c>
      <c r="GJ8" s="33">
        <v>98.705102755853176</v>
      </c>
      <c r="GK8" s="33">
        <v>100.2</v>
      </c>
      <c r="GL8" s="33">
        <v>118.18617619984006</v>
      </c>
      <c r="GM8" s="33">
        <v>83.521742935408497</v>
      </c>
      <c r="GN8" s="33">
        <v>99.359482285108257</v>
      </c>
      <c r="GO8" s="33">
        <v>105.19603023510827</v>
      </c>
      <c r="GP8" s="33">
        <v>110.82452413059107</v>
      </c>
      <c r="GQ8" s="33">
        <v>101.64037815933382</v>
      </c>
      <c r="GR8" s="33">
        <v>96.329534636052216</v>
      </c>
      <c r="GS8" s="33">
        <v>100.20222064898942</v>
      </c>
      <c r="GT8" s="33">
        <v>99.945301375461</v>
      </c>
      <c r="GU8" s="24">
        <v>99.245997143020503</v>
      </c>
      <c r="GV8" s="24">
        <v>99.027080660202628</v>
      </c>
      <c r="GW8" s="24">
        <v>97.834100776600522</v>
      </c>
      <c r="GX8" s="24">
        <v>111.56698219525289</v>
      </c>
      <c r="GY8" s="24">
        <v>87.7</v>
      </c>
      <c r="GZ8" s="24">
        <v>104.2</v>
      </c>
      <c r="HA8" s="24">
        <v>107.2</v>
      </c>
      <c r="HB8" s="24">
        <v>105.7</v>
      </c>
      <c r="HC8" s="24">
        <v>93.2</v>
      </c>
      <c r="HD8" s="33">
        <v>109.698305763001</v>
      </c>
      <c r="HE8" s="33">
        <v>96.306500333448597</v>
      </c>
      <c r="HF8" s="33">
        <v>99.3</v>
      </c>
      <c r="HG8" s="33">
        <v>99.1</v>
      </c>
      <c r="HH8" s="33">
        <v>99.6</v>
      </c>
      <c r="HI8" s="33">
        <v>98.4</v>
      </c>
      <c r="HJ8" s="33">
        <v>111.8</v>
      </c>
      <c r="HK8" s="33">
        <v>88.4</v>
      </c>
      <c r="HL8" s="33">
        <v>98.1</v>
      </c>
      <c r="HM8" s="33">
        <v>107.2</v>
      </c>
      <c r="HN8" s="33">
        <v>100.4</v>
      </c>
      <c r="HO8" s="33">
        <v>95.1</v>
      </c>
      <c r="HP8" s="33">
        <v>104.4</v>
      </c>
      <c r="HQ8" s="33">
        <v>105.5</v>
      </c>
      <c r="HR8" s="33">
        <v>96.9</v>
      </c>
      <c r="HS8" s="33">
        <v>102.6</v>
      </c>
      <c r="HT8" s="33">
        <v>103.3</v>
      </c>
      <c r="HU8" s="33">
        <v>92.9</v>
      </c>
      <c r="HV8" s="33">
        <v>114</v>
      </c>
      <c r="HW8" s="33">
        <v>92</v>
      </c>
      <c r="HX8" s="33">
        <v>94.7</v>
      </c>
      <c r="HY8" s="33">
        <v>118.8</v>
      </c>
      <c r="HZ8" s="33">
        <v>86.2</v>
      </c>
      <c r="IA8" s="33">
        <v>102.9</v>
      </c>
      <c r="IB8" s="33">
        <v>102.9</v>
      </c>
      <c r="IC8" s="33">
        <v>102.2</v>
      </c>
      <c r="ID8" s="33">
        <v>97</v>
      </c>
      <c r="IE8" s="33">
        <v>100.9</v>
      </c>
      <c r="IF8" s="33">
        <v>96.8</v>
      </c>
      <c r="IG8" s="33">
        <v>99</v>
      </c>
      <c r="IH8" s="33">
        <v>116</v>
      </c>
      <c r="II8" s="33">
        <v>89.4</v>
      </c>
    </row>
    <row r="9" spans="1:243">
      <c r="A9" s="186"/>
      <c r="B9" s="7" t="str">
        <f>IF('0'!A1=1,"Житомирська","Zhytomyr")</f>
        <v>Житомирська</v>
      </c>
      <c r="C9" s="32">
        <v>82.9</v>
      </c>
      <c r="D9" s="32">
        <v>107.3</v>
      </c>
      <c r="E9" s="32">
        <v>105.5</v>
      </c>
      <c r="F9" s="32">
        <v>99.8</v>
      </c>
      <c r="G9" s="32">
        <v>100.1</v>
      </c>
      <c r="H9" s="32">
        <v>109</v>
      </c>
      <c r="I9" s="32">
        <v>104.6</v>
      </c>
      <c r="J9" s="32">
        <v>99.3</v>
      </c>
      <c r="K9" s="32">
        <v>100.1</v>
      </c>
      <c r="L9" s="32">
        <v>101</v>
      </c>
      <c r="M9" s="32">
        <v>98.4</v>
      </c>
      <c r="N9" s="32">
        <v>109.2</v>
      </c>
      <c r="O9" s="32">
        <v>89.1</v>
      </c>
      <c r="P9" s="32">
        <v>96.7</v>
      </c>
      <c r="Q9" s="32">
        <v>107.8</v>
      </c>
      <c r="R9" s="32">
        <v>101.2</v>
      </c>
      <c r="S9" s="32">
        <v>103.3</v>
      </c>
      <c r="T9" s="32">
        <v>112.6</v>
      </c>
      <c r="U9" s="32">
        <v>101.2</v>
      </c>
      <c r="V9" s="32">
        <v>96.8</v>
      </c>
      <c r="W9" s="32">
        <v>105</v>
      </c>
      <c r="X9" s="32">
        <v>95.9</v>
      </c>
      <c r="Y9" s="32">
        <v>97.5</v>
      </c>
      <c r="Z9" s="32">
        <v>112.7</v>
      </c>
      <c r="AA9" s="32">
        <v>90.6</v>
      </c>
      <c r="AB9" s="32">
        <v>104.1</v>
      </c>
      <c r="AC9" s="32">
        <v>108.4</v>
      </c>
      <c r="AD9" s="32">
        <v>100.4</v>
      </c>
      <c r="AE9" s="32">
        <v>102</v>
      </c>
      <c r="AF9" s="32">
        <v>110.6</v>
      </c>
      <c r="AG9" s="32">
        <v>96.9</v>
      </c>
      <c r="AH9" s="32">
        <v>97.8</v>
      </c>
      <c r="AI9" s="32">
        <v>105.4</v>
      </c>
      <c r="AJ9" s="32">
        <v>94.8</v>
      </c>
      <c r="AK9" s="32">
        <v>100.6</v>
      </c>
      <c r="AL9" s="32">
        <v>106.9</v>
      </c>
      <c r="AM9" s="32">
        <v>87.9</v>
      </c>
      <c r="AN9" s="32">
        <v>105.4</v>
      </c>
      <c r="AO9" s="32">
        <v>106.5</v>
      </c>
      <c r="AP9" s="32">
        <v>102.2</v>
      </c>
      <c r="AQ9" s="32">
        <v>104.3</v>
      </c>
      <c r="AR9" s="32">
        <v>112.7</v>
      </c>
      <c r="AS9" s="32">
        <v>96.3</v>
      </c>
      <c r="AT9" s="32">
        <v>96.5</v>
      </c>
      <c r="AU9" s="32">
        <v>103.3</v>
      </c>
      <c r="AV9" s="32">
        <v>103.8</v>
      </c>
      <c r="AW9" s="32">
        <v>100.5</v>
      </c>
      <c r="AX9" s="32">
        <v>113.01949101031362</v>
      </c>
      <c r="AY9" s="32">
        <v>81.5</v>
      </c>
      <c r="AZ9" s="32">
        <v>105.5</v>
      </c>
      <c r="BA9" s="32">
        <v>110.6</v>
      </c>
      <c r="BB9" s="32">
        <v>100.5</v>
      </c>
      <c r="BC9" s="32">
        <v>102.9</v>
      </c>
      <c r="BD9" s="32">
        <v>110.1</v>
      </c>
      <c r="BE9" s="32">
        <v>97.1</v>
      </c>
      <c r="BF9" s="32">
        <v>96</v>
      </c>
      <c r="BG9" s="32">
        <v>103.8</v>
      </c>
      <c r="BH9" s="32">
        <v>95.6</v>
      </c>
      <c r="BI9" s="32">
        <v>98.5</v>
      </c>
      <c r="BJ9" s="32">
        <v>115.6</v>
      </c>
      <c r="BK9" s="32">
        <v>83.8</v>
      </c>
      <c r="BL9" s="32">
        <v>103</v>
      </c>
      <c r="BM9" s="32">
        <v>105.4</v>
      </c>
      <c r="BN9" s="32">
        <v>102.4</v>
      </c>
      <c r="BO9" s="32">
        <v>107</v>
      </c>
      <c r="BP9" s="32">
        <v>112.3</v>
      </c>
      <c r="BQ9" s="32">
        <v>98.7</v>
      </c>
      <c r="BR9" s="32">
        <v>95.5</v>
      </c>
      <c r="BS9" s="32">
        <v>102.1</v>
      </c>
      <c r="BT9" s="32">
        <v>97.6</v>
      </c>
      <c r="BU9" s="32">
        <v>96.7</v>
      </c>
      <c r="BV9" s="32">
        <v>110.2</v>
      </c>
      <c r="BW9" s="32">
        <v>88.5</v>
      </c>
      <c r="BX9" s="32">
        <v>104</v>
      </c>
      <c r="BY9" s="32">
        <v>99.3</v>
      </c>
      <c r="BZ9" s="32">
        <v>99.5</v>
      </c>
      <c r="CA9" s="32">
        <v>104.5</v>
      </c>
      <c r="CB9" s="32">
        <v>107.6</v>
      </c>
      <c r="CC9" s="32">
        <v>100.5</v>
      </c>
      <c r="CD9" s="32">
        <v>97.8</v>
      </c>
      <c r="CE9" s="32">
        <v>102.4</v>
      </c>
      <c r="CF9" s="32">
        <v>98.1</v>
      </c>
      <c r="CG9" s="32">
        <v>93.7</v>
      </c>
      <c r="CH9" s="32">
        <v>106.6</v>
      </c>
      <c r="CI9" s="32">
        <v>79.8</v>
      </c>
      <c r="CJ9" s="32">
        <v>101.1</v>
      </c>
      <c r="CK9" s="32">
        <v>104.1</v>
      </c>
      <c r="CL9" s="32">
        <v>101.2</v>
      </c>
      <c r="CM9" s="32">
        <v>104.1</v>
      </c>
      <c r="CN9" s="32">
        <v>109.6</v>
      </c>
      <c r="CO9" s="32">
        <v>97.9</v>
      </c>
      <c r="CP9" s="32">
        <v>94.3</v>
      </c>
      <c r="CQ9" s="32">
        <v>102.1</v>
      </c>
      <c r="CR9" s="32">
        <v>97.1</v>
      </c>
      <c r="CS9" s="32">
        <v>99.1</v>
      </c>
      <c r="CT9" s="32">
        <v>115.7</v>
      </c>
      <c r="CU9" s="32">
        <v>83.4</v>
      </c>
      <c r="CV9" s="32">
        <v>101.1</v>
      </c>
      <c r="CW9" s="32">
        <v>104.6</v>
      </c>
      <c r="CX9" s="32">
        <v>101.2</v>
      </c>
      <c r="CY9" s="32">
        <v>112.6</v>
      </c>
      <c r="CZ9" s="32">
        <v>108.8</v>
      </c>
      <c r="DA9" s="32">
        <v>96.4</v>
      </c>
      <c r="DB9" s="32">
        <v>93.8</v>
      </c>
      <c r="DC9" s="32">
        <v>101.1</v>
      </c>
      <c r="DD9" s="32">
        <v>97.3</v>
      </c>
      <c r="DE9" s="32">
        <v>101.1</v>
      </c>
      <c r="DF9" s="32">
        <v>112.8</v>
      </c>
      <c r="DG9" s="32">
        <v>85.1</v>
      </c>
      <c r="DH9" s="32">
        <v>100.6</v>
      </c>
      <c r="DI9" s="32">
        <v>103.9</v>
      </c>
      <c r="DJ9" s="32">
        <v>100.1</v>
      </c>
      <c r="DK9" s="32">
        <v>102.9</v>
      </c>
      <c r="DL9" s="32">
        <v>107.9</v>
      </c>
      <c r="DM9" s="32">
        <v>99.5</v>
      </c>
      <c r="DN9" s="32">
        <v>97.3</v>
      </c>
      <c r="DO9" s="32">
        <v>100</v>
      </c>
      <c r="DP9" s="32">
        <v>100.2</v>
      </c>
      <c r="DQ9" s="32">
        <v>100.2</v>
      </c>
      <c r="DR9" s="32">
        <v>112.7</v>
      </c>
      <c r="DS9" s="32">
        <v>88.3</v>
      </c>
      <c r="DT9" s="32">
        <v>100.9</v>
      </c>
      <c r="DU9" s="32">
        <v>105.2</v>
      </c>
      <c r="DV9" s="32">
        <v>100.6</v>
      </c>
      <c r="DW9" s="32">
        <v>108.1</v>
      </c>
      <c r="DX9" s="32">
        <v>104.2</v>
      </c>
      <c r="DY9" s="32">
        <v>99.9</v>
      </c>
      <c r="DZ9" s="32">
        <v>95.2</v>
      </c>
      <c r="EA9" s="32">
        <v>98.9</v>
      </c>
      <c r="EB9" s="32">
        <v>105</v>
      </c>
      <c r="EC9" s="32">
        <v>98.5</v>
      </c>
      <c r="ED9" s="32">
        <v>106.9</v>
      </c>
      <c r="EE9" s="32">
        <v>88.8</v>
      </c>
      <c r="EF9" s="32">
        <v>100.9</v>
      </c>
      <c r="EG9" s="32">
        <v>104.6</v>
      </c>
      <c r="EH9" s="32">
        <v>102.4</v>
      </c>
      <c r="EI9" s="32">
        <v>105.1</v>
      </c>
      <c r="EJ9" s="32">
        <v>106.3</v>
      </c>
      <c r="EK9" s="32">
        <v>99.5</v>
      </c>
      <c r="EL9" s="32">
        <v>93.8</v>
      </c>
      <c r="EM9" s="32">
        <v>98.5</v>
      </c>
      <c r="EN9" s="32">
        <v>101.2</v>
      </c>
      <c r="EO9" s="32">
        <v>99.8</v>
      </c>
      <c r="EP9" s="32">
        <v>110.1</v>
      </c>
      <c r="EQ9" s="32">
        <v>86.8</v>
      </c>
      <c r="ER9" s="32">
        <v>100</v>
      </c>
      <c r="ES9" s="32">
        <v>103</v>
      </c>
      <c r="ET9" s="32">
        <v>98.6</v>
      </c>
      <c r="EU9" s="32">
        <v>99.5</v>
      </c>
      <c r="EV9" s="32">
        <v>106.7</v>
      </c>
      <c r="EW9" s="32">
        <v>99.1</v>
      </c>
      <c r="EX9" s="32">
        <v>90.4</v>
      </c>
      <c r="EY9" s="32">
        <v>98.1</v>
      </c>
      <c r="EZ9" s="32">
        <v>98.9</v>
      </c>
      <c r="FA9" s="32">
        <v>97.9</v>
      </c>
      <c r="FB9" s="32">
        <v>109.6</v>
      </c>
      <c r="FC9" s="32">
        <v>80.599999999999994</v>
      </c>
      <c r="FD9" s="32">
        <v>98</v>
      </c>
      <c r="FE9" s="32">
        <v>95.9</v>
      </c>
      <c r="FF9" s="32">
        <v>88.6</v>
      </c>
      <c r="FG9" s="32">
        <v>102.8</v>
      </c>
      <c r="FH9" s="32">
        <v>109.8</v>
      </c>
      <c r="FI9" s="32">
        <v>99.8</v>
      </c>
      <c r="FJ9" s="32">
        <v>94.6</v>
      </c>
      <c r="FK9" s="32">
        <v>102.9</v>
      </c>
      <c r="FL9" s="32">
        <v>110.3</v>
      </c>
      <c r="FM9" s="33">
        <v>96.2</v>
      </c>
      <c r="FN9" s="34">
        <v>114</v>
      </c>
      <c r="FO9" s="34">
        <v>77.400000000000006</v>
      </c>
      <c r="FP9" s="34">
        <v>103.1</v>
      </c>
      <c r="FQ9" s="34">
        <v>107.3</v>
      </c>
      <c r="FR9" s="34">
        <v>94.8</v>
      </c>
      <c r="FS9" s="34">
        <v>108.9</v>
      </c>
      <c r="FT9" s="34">
        <v>112</v>
      </c>
      <c r="FU9" s="34">
        <v>96.41288574287276</v>
      </c>
      <c r="FV9" s="33">
        <v>97.3</v>
      </c>
      <c r="FW9" s="33">
        <v>100</v>
      </c>
      <c r="FX9" s="33">
        <v>95.6</v>
      </c>
      <c r="FY9" s="33">
        <v>98.8</v>
      </c>
      <c r="FZ9" s="33">
        <v>118.73543690795212</v>
      </c>
      <c r="GA9" s="33">
        <v>96.7</v>
      </c>
      <c r="GB9" s="24">
        <v>101.6</v>
      </c>
      <c r="GC9" s="24">
        <v>107.1</v>
      </c>
      <c r="GD9" s="33">
        <v>98.6</v>
      </c>
      <c r="GE9" s="24">
        <v>104.3</v>
      </c>
      <c r="GF9" s="33">
        <v>106.9</v>
      </c>
      <c r="GG9" s="33">
        <v>97.9</v>
      </c>
      <c r="GH9" s="33">
        <v>96.7</v>
      </c>
      <c r="GI9" s="33">
        <v>101.20786609786624</v>
      </c>
      <c r="GJ9" s="33">
        <v>97.817138865984333</v>
      </c>
      <c r="GK9" s="33">
        <v>100.1</v>
      </c>
      <c r="GL9" s="33">
        <v>117.22031536552886</v>
      </c>
      <c r="GM9" s="33">
        <v>87.897782710037006</v>
      </c>
      <c r="GN9" s="33">
        <v>101.05069649465368</v>
      </c>
      <c r="GO9" s="33">
        <v>104.33094171433093</v>
      </c>
      <c r="GP9" s="33">
        <v>99.860963089919323</v>
      </c>
      <c r="GQ9" s="33">
        <v>106.80867782161059</v>
      </c>
      <c r="GR9" s="33">
        <v>107.1994200200042</v>
      </c>
      <c r="GS9" s="33">
        <v>98.194938695377502</v>
      </c>
      <c r="GT9" s="33">
        <v>96.693731683921129</v>
      </c>
      <c r="GU9" s="24">
        <v>97.682813419358055</v>
      </c>
      <c r="GV9" s="24">
        <v>100.97337972158687</v>
      </c>
      <c r="GW9" s="24">
        <v>97.452316973526308</v>
      </c>
      <c r="GX9" s="24">
        <v>113.40041994755271</v>
      </c>
      <c r="GY9" s="24">
        <v>85.9</v>
      </c>
      <c r="GZ9" s="24">
        <v>101.6</v>
      </c>
      <c r="HA9" s="24">
        <v>105</v>
      </c>
      <c r="HB9" s="24">
        <v>98.6</v>
      </c>
      <c r="HC9" s="24">
        <v>104.1</v>
      </c>
      <c r="HD9" s="33">
        <v>109.461338981699</v>
      </c>
      <c r="HE9" s="33">
        <v>99.171617592085198</v>
      </c>
      <c r="HF9" s="33">
        <v>95.3</v>
      </c>
      <c r="HG9" s="33">
        <v>100.7</v>
      </c>
      <c r="HH9" s="33">
        <v>98.6</v>
      </c>
      <c r="HI9" s="33">
        <v>100.5</v>
      </c>
      <c r="HJ9" s="33">
        <v>113.3</v>
      </c>
      <c r="HK9" s="33">
        <v>86.2</v>
      </c>
      <c r="HL9" s="33">
        <v>102.5</v>
      </c>
      <c r="HM9" s="33">
        <v>101.3</v>
      </c>
      <c r="HN9" s="33">
        <v>97.1</v>
      </c>
      <c r="HO9" s="33">
        <v>102.4</v>
      </c>
      <c r="HP9" s="33">
        <v>115.1</v>
      </c>
      <c r="HQ9" s="33">
        <v>97.9</v>
      </c>
      <c r="HR9" s="33">
        <v>96.4</v>
      </c>
      <c r="HS9" s="33">
        <v>104.2</v>
      </c>
      <c r="HT9" s="33">
        <v>100.4</v>
      </c>
      <c r="HU9" s="33">
        <v>95.7</v>
      </c>
      <c r="HV9" s="33">
        <v>118.5</v>
      </c>
      <c r="HW9" s="33">
        <v>84.9</v>
      </c>
      <c r="HX9" s="33">
        <v>99.8</v>
      </c>
      <c r="HY9" s="33">
        <v>103.1</v>
      </c>
      <c r="HZ9" s="33">
        <v>104.3</v>
      </c>
      <c r="IA9" s="33">
        <v>100.6</v>
      </c>
      <c r="IB9" s="33">
        <v>107.2</v>
      </c>
      <c r="IC9" s="33">
        <v>98.2</v>
      </c>
      <c r="ID9" s="33">
        <v>97.2</v>
      </c>
      <c r="IE9" s="33">
        <v>100.6</v>
      </c>
      <c r="IF9" s="33">
        <v>97.9</v>
      </c>
      <c r="IG9" s="33">
        <v>100.9</v>
      </c>
      <c r="IH9" s="33">
        <v>121.8</v>
      </c>
      <c r="II9" s="33">
        <v>82.3</v>
      </c>
    </row>
    <row r="10" spans="1:243">
      <c r="A10" s="186"/>
      <c r="B10" s="7" t="str">
        <f>IF('0'!A1=1,"Закарпатська","Zakarpattya")</f>
        <v>Закарпатська</v>
      </c>
      <c r="C10" s="32">
        <v>85.9</v>
      </c>
      <c r="D10" s="32">
        <v>106.4</v>
      </c>
      <c r="E10" s="32">
        <v>106.1</v>
      </c>
      <c r="F10" s="32">
        <v>96.6</v>
      </c>
      <c r="G10" s="32">
        <v>102.1</v>
      </c>
      <c r="H10" s="32">
        <v>108</v>
      </c>
      <c r="I10" s="32">
        <v>107.4</v>
      </c>
      <c r="J10" s="32">
        <v>98.8</v>
      </c>
      <c r="K10" s="32">
        <v>101.5</v>
      </c>
      <c r="L10" s="32">
        <v>98.3</v>
      </c>
      <c r="M10" s="32">
        <v>101.1</v>
      </c>
      <c r="N10" s="32">
        <v>107.2</v>
      </c>
      <c r="O10" s="32">
        <v>88.1</v>
      </c>
      <c r="P10" s="32">
        <v>100.1</v>
      </c>
      <c r="Q10" s="32">
        <v>103.1</v>
      </c>
      <c r="R10" s="32">
        <v>101.5</v>
      </c>
      <c r="S10" s="32">
        <v>105.1</v>
      </c>
      <c r="T10" s="32">
        <v>114.6</v>
      </c>
      <c r="U10" s="32">
        <v>101.8</v>
      </c>
      <c r="V10" s="32">
        <v>98.7</v>
      </c>
      <c r="W10" s="32">
        <v>102.6</v>
      </c>
      <c r="X10" s="32">
        <v>97.6</v>
      </c>
      <c r="Y10" s="32">
        <v>99.1</v>
      </c>
      <c r="Z10" s="32">
        <v>110.9</v>
      </c>
      <c r="AA10" s="32">
        <v>87.7</v>
      </c>
      <c r="AB10" s="32">
        <v>107.9</v>
      </c>
      <c r="AC10" s="32">
        <v>106.6</v>
      </c>
      <c r="AD10" s="32">
        <v>99</v>
      </c>
      <c r="AE10" s="32">
        <v>101.3</v>
      </c>
      <c r="AF10" s="32">
        <v>111.6</v>
      </c>
      <c r="AG10" s="32">
        <v>100.8</v>
      </c>
      <c r="AH10" s="32">
        <v>97.9</v>
      </c>
      <c r="AI10" s="32">
        <v>104</v>
      </c>
      <c r="AJ10" s="32">
        <v>98.1</v>
      </c>
      <c r="AK10" s="32">
        <v>98.4</v>
      </c>
      <c r="AL10" s="32">
        <v>110</v>
      </c>
      <c r="AM10" s="32">
        <v>86.3</v>
      </c>
      <c r="AN10" s="32">
        <v>104.9</v>
      </c>
      <c r="AO10" s="32">
        <v>108.4</v>
      </c>
      <c r="AP10" s="32">
        <v>99.2</v>
      </c>
      <c r="AQ10" s="32">
        <v>103.6</v>
      </c>
      <c r="AR10" s="32">
        <v>109.7</v>
      </c>
      <c r="AS10" s="32">
        <v>101.7</v>
      </c>
      <c r="AT10" s="32">
        <v>96.4</v>
      </c>
      <c r="AU10" s="32">
        <v>107.3</v>
      </c>
      <c r="AV10" s="32">
        <v>98.4</v>
      </c>
      <c r="AW10" s="32">
        <v>103</v>
      </c>
      <c r="AX10" s="32">
        <v>117.30394959912915</v>
      </c>
      <c r="AY10" s="32">
        <v>77.900000000000006</v>
      </c>
      <c r="AZ10" s="32">
        <v>105.4</v>
      </c>
      <c r="BA10" s="32">
        <v>107</v>
      </c>
      <c r="BB10" s="32">
        <v>98.8</v>
      </c>
      <c r="BC10" s="32">
        <v>103.6</v>
      </c>
      <c r="BD10" s="32">
        <v>109.3</v>
      </c>
      <c r="BE10" s="32">
        <v>102.1</v>
      </c>
      <c r="BF10" s="32">
        <v>97.6</v>
      </c>
      <c r="BG10" s="32">
        <v>101.4</v>
      </c>
      <c r="BH10" s="32">
        <v>96</v>
      </c>
      <c r="BI10" s="32">
        <v>98.2</v>
      </c>
      <c r="BJ10" s="32">
        <v>116.6</v>
      </c>
      <c r="BK10" s="32">
        <v>81.7</v>
      </c>
      <c r="BL10" s="32">
        <v>104.4</v>
      </c>
      <c r="BM10" s="32">
        <v>103.8</v>
      </c>
      <c r="BN10" s="32">
        <v>102.5</v>
      </c>
      <c r="BO10" s="32">
        <v>102.4</v>
      </c>
      <c r="BP10" s="32">
        <v>108.2</v>
      </c>
      <c r="BQ10" s="32">
        <v>104.4</v>
      </c>
      <c r="BR10" s="32">
        <v>96.5</v>
      </c>
      <c r="BS10" s="32">
        <v>101.6</v>
      </c>
      <c r="BT10" s="32">
        <v>99</v>
      </c>
      <c r="BU10" s="32">
        <v>97.4</v>
      </c>
      <c r="BV10" s="32">
        <v>113.4</v>
      </c>
      <c r="BW10" s="32">
        <v>85.4</v>
      </c>
      <c r="BX10" s="32">
        <v>105</v>
      </c>
      <c r="BY10" s="32">
        <v>100.7</v>
      </c>
      <c r="BZ10" s="32">
        <v>98.4</v>
      </c>
      <c r="CA10" s="32">
        <v>103</v>
      </c>
      <c r="CB10" s="32">
        <v>106.8</v>
      </c>
      <c r="CC10" s="32">
        <v>104.4</v>
      </c>
      <c r="CD10" s="32">
        <v>96.5</v>
      </c>
      <c r="CE10" s="32">
        <v>103.4</v>
      </c>
      <c r="CF10" s="32">
        <v>100</v>
      </c>
      <c r="CG10" s="32">
        <v>95.8</v>
      </c>
      <c r="CH10" s="32">
        <v>110.7</v>
      </c>
      <c r="CI10" s="32">
        <v>75.2</v>
      </c>
      <c r="CJ10" s="32">
        <v>103.2</v>
      </c>
      <c r="CK10" s="32">
        <v>102.5</v>
      </c>
      <c r="CL10" s="32">
        <v>101.4</v>
      </c>
      <c r="CM10" s="32">
        <v>103.4</v>
      </c>
      <c r="CN10" s="32">
        <v>106.5</v>
      </c>
      <c r="CO10" s="32">
        <v>103</v>
      </c>
      <c r="CP10" s="32">
        <v>93.8</v>
      </c>
      <c r="CQ10" s="32">
        <v>105</v>
      </c>
      <c r="CR10" s="32">
        <v>94.2</v>
      </c>
      <c r="CS10" s="32">
        <v>98.3</v>
      </c>
      <c r="CT10" s="32">
        <v>119.3</v>
      </c>
      <c r="CU10" s="32">
        <v>80.2</v>
      </c>
      <c r="CV10" s="32">
        <v>102.5</v>
      </c>
      <c r="CW10" s="32">
        <v>104.2</v>
      </c>
      <c r="CX10" s="32">
        <v>98.5</v>
      </c>
      <c r="CY10" s="32">
        <v>110.6</v>
      </c>
      <c r="CZ10" s="32">
        <v>110</v>
      </c>
      <c r="DA10" s="32">
        <v>97.9</v>
      </c>
      <c r="DB10" s="32">
        <v>93.3</v>
      </c>
      <c r="DC10" s="32">
        <v>104.3</v>
      </c>
      <c r="DD10" s="32">
        <v>95.4</v>
      </c>
      <c r="DE10" s="32">
        <v>100.1</v>
      </c>
      <c r="DF10" s="32">
        <v>116.9</v>
      </c>
      <c r="DG10" s="32">
        <v>79.900000000000006</v>
      </c>
      <c r="DH10" s="32">
        <v>100.7</v>
      </c>
      <c r="DI10" s="32">
        <v>106.2</v>
      </c>
      <c r="DJ10" s="32">
        <v>98.5</v>
      </c>
      <c r="DK10" s="32">
        <v>103.1</v>
      </c>
      <c r="DL10" s="32">
        <v>107.6</v>
      </c>
      <c r="DM10" s="32">
        <v>100.8</v>
      </c>
      <c r="DN10" s="32">
        <v>96.6</v>
      </c>
      <c r="DO10" s="32">
        <v>103.6</v>
      </c>
      <c r="DP10" s="32">
        <v>97.5</v>
      </c>
      <c r="DQ10" s="32">
        <v>99.7</v>
      </c>
      <c r="DR10" s="32">
        <v>117.2</v>
      </c>
      <c r="DS10" s="32">
        <v>84</v>
      </c>
      <c r="DT10" s="32">
        <v>102.5</v>
      </c>
      <c r="DU10" s="32">
        <v>105.3</v>
      </c>
      <c r="DV10" s="32">
        <v>98.8</v>
      </c>
      <c r="DW10" s="32">
        <v>104.9</v>
      </c>
      <c r="DX10" s="32">
        <v>107.7</v>
      </c>
      <c r="DY10" s="32">
        <v>100.5</v>
      </c>
      <c r="DZ10" s="32">
        <v>96.5</v>
      </c>
      <c r="EA10" s="32">
        <v>100.1</v>
      </c>
      <c r="EB10" s="32">
        <v>100.2</v>
      </c>
      <c r="EC10" s="32">
        <v>99.5</v>
      </c>
      <c r="ED10" s="32">
        <v>111.8</v>
      </c>
      <c r="EE10" s="32">
        <v>84.6</v>
      </c>
      <c r="EF10" s="32">
        <v>101.6</v>
      </c>
      <c r="EG10" s="32">
        <v>107.3</v>
      </c>
      <c r="EH10" s="32">
        <v>99.8</v>
      </c>
      <c r="EI10" s="32">
        <v>101.7</v>
      </c>
      <c r="EJ10" s="32">
        <v>109.8</v>
      </c>
      <c r="EK10" s="32">
        <v>99.1</v>
      </c>
      <c r="EL10" s="32">
        <v>96.5</v>
      </c>
      <c r="EM10" s="32">
        <v>100.9</v>
      </c>
      <c r="EN10" s="32">
        <v>96.2</v>
      </c>
      <c r="EO10" s="32">
        <v>100.1</v>
      </c>
      <c r="EP10" s="32">
        <v>113.4</v>
      </c>
      <c r="EQ10" s="32">
        <v>82.3</v>
      </c>
      <c r="ER10" s="32">
        <v>102</v>
      </c>
      <c r="ES10" s="32">
        <v>104.7</v>
      </c>
      <c r="ET10" s="32">
        <v>95</v>
      </c>
      <c r="EU10" s="32">
        <v>100.3</v>
      </c>
      <c r="EV10" s="32">
        <v>107.7</v>
      </c>
      <c r="EW10" s="32">
        <v>101.3</v>
      </c>
      <c r="EX10" s="32">
        <v>89</v>
      </c>
      <c r="EY10" s="32">
        <v>101.3</v>
      </c>
      <c r="EZ10" s="32">
        <v>96.5</v>
      </c>
      <c r="FA10" s="32">
        <v>99</v>
      </c>
      <c r="FB10" s="32">
        <v>114.2</v>
      </c>
      <c r="FC10" s="32">
        <v>77.7</v>
      </c>
      <c r="FD10" s="32">
        <v>97.2</v>
      </c>
      <c r="FE10" s="32">
        <v>98.3</v>
      </c>
      <c r="FF10" s="32">
        <v>87</v>
      </c>
      <c r="FG10" s="32">
        <v>104.3</v>
      </c>
      <c r="FH10" s="32">
        <v>111.8</v>
      </c>
      <c r="FI10" s="32">
        <v>99</v>
      </c>
      <c r="FJ10" s="32">
        <v>94.6</v>
      </c>
      <c r="FK10" s="32">
        <v>103.5</v>
      </c>
      <c r="FL10" s="32">
        <v>109.3</v>
      </c>
      <c r="FM10" s="33">
        <v>97.6</v>
      </c>
      <c r="FN10" s="34">
        <v>119.8</v>
      </c>
      <c r="FO10" s="34">
        <v>72.400000000000006</v>
      </c>
      <c r="FP10" s="34">
        <v>105.7</v>
      </c>
      <c r="FQ10" s="34">
        <v>105.9</v>
      </c>
      <c r="FR10" s="34">
        <v>97</v>
      </c>
      <c r="FS10" s="34">
        <v>106</v>
      </c>
      <c r="FT10" s="34">
        <v>112</v>
      </c>
      <c r="FU10" s="34">
        <v>97.961549695201867</v>
      </c>
      <c r="FV10" s="33">
        <v>95.7</v>
      </c>
      <c r="FW10" s="33">
        <v>104.9</v>
      </c>
      <c r="FX10" s="33">
        <v>94.5</v>
      </c>
      <c r="FY10" s="33">
        <v>102.1</v>
      </c>
      <c r="FZ10" s="33">
        <v>119.64171406033076</v>
      </c>
      <c r="GA10" s="33">
        <v>91.7</v>
      </c>
      <c r="GB10" s="24">
        <v>103.2</v>
      </c>
      <c r="GC10" s="24">
        <v>106.4</v>
      </c>
      <c r="GD10" s="33">
        <v>96.1</v>
      </c>
      <c r="GE10" s="24">
        <v>107.1</v>
      </c>
      <c r="GF10" s="33">
        <v>108.2</v>
      </c>
      <c r="GG10" s="33">
        <v>96.1</v>
      </c>
      <c r="GH10" s="33">
        <v>97.3</v>
      </c>
      <c r="GI10" s="33">
        <v>105.69074312000326</v>
      </c>
      <c r="GJ10" s="33">
        <v>95.820758030657444</v>
      </c>
      <c r="GK10" s="33">
        <v>100.6</v>
      </c>
      <c r="GL10" s="33">
        <v>118.7240308097083</v>
      </c>
      <c r="GM10" s="33">
        <v>81.8995020260122</v>
      </c>
      <c r="GN10" s="33">
        <v>103.22829045042509</v>
      </c>
      <c r="GO10" s="33">
        <v>103.92545259908104</v>
      </c>
      <c r="GP10" s="33">
        <v>97.511020580040281</v>
      </c>
      <c r="GQ10" s="33">
        <v>108.14592892257934</v>
      </c>
      <c r="GR10" s="33">
        <v>109.86738423892268</v>
      </c>
      <c r="GS10" s="33">
        <v>94.638549202598341</v>
      </c>
      <c r="GT10" s="33">
        <v>97.506570627442912</v>
      </c>
      <c r="GU10" s="24">
        <v>102.93824015156324</v>
      </c>
      <c r="GV10" s="24">
        <v>99.516527394929483</v>
      </c>
      <c r="GW10" s="24">
        <v>96.689349520842043</v>
      </c>
      <c r="GX10" s="24">
        <v>117.25416409353599</v>
      </c>
      <c r="GY10" s="24">
        <v>81.3</v>
      </c>
      <c r="GZ10" s="24">
        <v>102</v>
      </c>
      <c r="HA10" s="24">
        <v>106.1</v>
      </c>
      <c r="HB10" s="24">
        <v>97.4</v>
      </c>
      <c r="HC10" s="24">
        <v>103.8</v>
      </c>
      <c r="HD10" s="33">
        <v>107.69484005065</v>
      </c>
      <c r="HE10" s="33">
        <v>98.824059591805806</v>
      </c>
      <c r="HF10" s="33">
        <v>95.1</v>
      </c>
      <c r="HG10" s="33">
        <v>103.4</v>
      </c>
      <c r="HH10" s="33">
        <v>96.9</v>
      </c>
      <c r="HI10" s="33">
        <v>99.6</v>
      </c>
      <c r="HJ10" s="33">
        <v>118.1</v>
      </c>
      <c r="HK10" s="33">
        <v>82.2</v>
      </c>
      <c r="HL10" s="33">
        <v>102.5</v>
      </c>
      <c r="HM10" s="33">
        <v>102.8</v>
      </c>
      <c r="HN10" s="33">
        <v>89.8</v>
      </c>
      <c r="HO10" s="33">
        <v>104.7</v>
      </c>
      <c r="HP10" s="33">
        <v>115.2</v>
      </c>
      <c r="HQ10" s="33">
        <v>97.7</v>
      </c>
      <c r="HR10" s="33">
        <v>97.1</v>
      </c>
      <c r="HS10" s="33">
        <v>111.9</v>
      </c>
      <c r="HT10" s="33">
        <v>97.6</v>
      </c>
      <c r="HU10" s="33">
        <v>93</v>
      </c>
      <c r="HV10" s="33">
        <v>124.3</v>
      </c>
      <c r="HW10" s="33">
        <v>77.900000000000006</v>
      </c>
      <c r="HX10" s="33">
        <v>106</v>
      </c>
      <c r="HY10" s="33">
        <v>102.5</v>
      </c>
      <c r="HZ10" s="33">
        <v>100</v>
      </c>
      <c r="IA10" s="33">
        <v>100.4</v>
      </c>
      <c r="IB10" s="33">
        <v>110.4</v>
      </c>
      <c r="IC10" s="33">
        <v>97.7</v>
      </c>
      <c r="ID10" s="33">
        <v>95.9</v>
      </c>
      <c r="IE10" s="33">
        <v>99.7</v>
      </c>
      <c r="IF10" s="33">
        <v>96.5</v>
      </c>
      <c r="IG10" s="33">
        <v>102.7</v>
      </c>
      <c r="IH10" s="33">
        <v>125.8</v>
      </c>
      <c r="II10" s="33">
        <v>75.599999999999994</v>
      </c>
    </row>
    <row r="11" spans="1:243">
      <c r="A11" s="186"/>
      <c r="B11" s="7" t="str">
        <f>IF('0'!A1=1,"Запорізька","Zaporizhzhya")</f>
        <v>Запорізька</v>
      </c>
      <c r="C11" s="32">
        <v>87.8</v>
      </c>
      <c r="D11" s="32">
        <v>103.5</v>
      </c>
      <c r="E11" s="32">
        <v>110.2</v>
      </c>
      <c r="F11" s="32">
        <v>99.4</v>
      </c>
      <c r="G11" s="32">
        <v>97.9</v>
      </c>
      <c r="H11" s="32">
        <v>105.9</v>
      </c>
      <c r="I11" s="32">
        <v>109.5</v>
      </c>
      <c r="J11" s="32">
        <v>95.8</v>
      </c>
      <c r="K11" s="32">
        <v>100.7</v>
      </c>
      <c r="L11" s="32">
        <v>101.4</v>
      </c>
      <c r="M11" s="32">
        <v>97.4</v>
      </c>
      <c r="N11" s="32">
        <v>109.2</v>
      </c>
      <c r="O11" s="32">
        <v>92.1</v>
      </c>
      <c r="P11" s="32">
        <v>97.6</v>
      </c>
      <c r="Q11" s="32">
        <v>101.8</v>
      </c>
      <c r="R11" s="32">
        <v>102.4</v>
      </c>
      <c r="S11" s="32">
        <v>105.1</v>
      </c>
      <c r="T11" s="32">
        <v>102.5</v>
      </c>
      <c r="U11" s="32">
        <v>103.5</v>
      </c>
      <c r="V11" s="32">
        <v>100.4</v>
      </c>
      <c r="W11" s="32">
        <v>102.3</v>
      </c>
      <c r="X11" s="32">
        <v>100.1</v>
      </c>
      <c r="Y11" s="32">
        <v>95.1</v>
      </c>
      <c r="Z11" s="32">
        <v>106.4</v>
      </c>
      <c r="AA11" s="32">
        <v>100.1</v>
      </c>
      <c r="AB11" s="32">
        <v>97.5</v>
      </c>
      <c r="AC11" s="32">
        <v>109.3</v>
      </c>
      <c r="AD11" s="32">
        <v>101.5</v>
      </c>
      <c r="AE11" s="32">
        <v>99</v>
      </c>
      <c r="AF11" s="32">
        <v>104.4</v>
      </c>
      <c r="AG11" s="32">
        <v>102.8</v>
      </c>
      <c r="AH11" s="32">
        <v>96.9</v>
      </c>
      <c r="AI11" s="32">
        <v>103.2</v>
      </c>
      <c r="AJ11" s="32">
        <v>98.1</v>
      </c>
      <c r="AK11" s="32">
        <v>99.4</v>
      </c>
      <c r="AL11" s="32">
        <v>105.4</v>
      </c>
      <c r="AM11" s="32">
        <v>91.7</v>
      </c>
      <c r="AN11" s="32">
        <v>100.1</v>
      </c>
      <c r="AO11" s="32">
        <v>106.2</v>
      </c>
      <c r="AP11" s="32">
        <v>99.3</v>
      </c>
      <c r="AQ11" s="32">
        <v>106.1</v>
      </c>
      <c r="AR11" s="32">
        <v>101.1</v>
      </c>
      <c r="AS11" s="32">
        <v>103</v>
      </c>
      <c r="AT11" s="32">
        <v>98</v>
      </c>
      <c r="AU11" s="32">
        <v>102.4</v>
      </c>
      <c r="AV11" s="32">
        <v>101.5</v>
      </c>
      <c r="AW11" s="32">
        <v>99.7</v>
      </c>
      <c r="AX11" s="32">
        <v>109.0361306770891</v>
      </c>
      <c r="AY11" s="32">
        <v>90.3</v>
      </c>
      <c r="AZ11" s="32">
        <v>101.3</v>
      </c>
      <c r="BA11" s="32">
        <v>108.7</v>
      </c>
      <c r="BB11" s="32">
        <v>97.7</v>
      </c>
      <c r="BC11" s="32">
        <v>103.1</v>
      </c>
      <c r="BD11" s="32">
        <v>105.1</v>
      </c>
      <c r="BE11" s="32">
        <v>100.4</v>
      </c>
      <c r="BF11" s="32">
        <v>99.9</v>
      </c>
      <c r="BG11" s="32">
        <v>98.6</v>
      </c>
      <c r="BH11" s="32">
        <v>98.9</v>
      </c>
      <c r="BI11" s="32">
        <v>99.8</v>
      </c>
      <c r="BJ11" s="32">
        <v>111.4</v>
      </c>
      <c r="BK11" s="32">
        <v>88.3</v>
      </c>
      <c r="BL11" s="32">
        <v>101.2</v>
      </c>
      <c r="BM11" s="32">
        <v>107</v>
      </c>
      <c r="BN11" s="32">
        <v>102.5</v>
      </c>
      <c r="BO11" s="32">
        <v>100.5</v>
      </c>
      <c r="BP11" s="32">
        <v>104.2</v>
      </c>
      <c r="BQ11" s="32">
        <v>103.4</v>
      </c>
      <c r="BR11" s="32">
        <v>97.2</v>
      </c>
      <c r="BS11" s="32">
        <v>100.4</v>
      </c>
      <c r="BT11" s="32">
        <v>100.5</v>
      </c>
      <c r="BU11" s="32">
        <v>97.7</v>
      </c>
      <c r="BV11" s="32">
        <v>109.1</v>
      </c>
      <c r="BW11" s="32">
        <v>88.5</v>
      </c>
      <c r="BX11" s="32">
        <v>103.4</v>
      </c>
      <c r="BY11" s="32">
        <v>102.3</v>
      </c>
      <c r="BZ11" s="32">
        <v>98.9</v>
      </c>
      <c r="CA11" s="32">
        <v>98</v>
      </c>
      <c r="CB11" s="32">
        <v>104.5</v>
      </c>
      <c r="CC11" s="32">
        <v>104.5</v>
      </c>
      <c r="CD11" s="32">
        <v>96</v>
      </c>
      <c r="CE11" s="32">
        <v>100.1</v>
      </c>
      <c r="CF11" s="32">
        <v>98.2</v>
      </c>
      <c r="CG11" s="32">
        <v>92.8</v>
      </c>
      <c r="CH11" s="32">
        <v>105.6</v>
      </c>
      <c r="CI11" s="32">
        <v>81.599999999999994</v>
      </c>
      <c r="CJ11" s="32">
        <v>101.8</v>
      </c>
      <c r="CK11" s="32">
        <v>107</v>
      </c>
      <c r="CL11" s="32">
        <v>99.3</v>
      </c>
      <c r="CM11" s="32">
        <v>97.6</v>
      </c>
      <c r="CN11" s="32">
        <v>105.8</v>
      </c>
      <c r="CO11" s="32">
        <v>101.3</v>
      </c>
      <c r="CP11" s="32">
        <v>95.7</v>
      </c>
      <c r="CQ11" s="32">
        <v>100.9</v>
      </c>
      <c r="CR11" s="32">
        <v>99.3</v>
      </c>
      <c r="CS11" s="32">
        <v>99.2</v>
      </c>
      <c r="CT11" s="32">
        <v>109.7</v>
      </c>
      <c r="CU11" s="32">
        <v>88.2</v>
      </c>
      <c r="CV11" s="32">
        <v>99.1</v>
      </c>
      <c r="CW11" s="32">
        <v>111.8</v>
      </c>
      <c r="CX11" s="32">
        <v>97.1</v>
      </c>
      <c r="CY11" s="32">
        <v>106</v>
      </c>
      <c r="CZ11" s="32">
        <v>108.2</v>
      </c>
      <c r="DA11" s="32">
        <v>101</v>
      </c>
      <c r="DB11" s="32">
        <v>93.7</v>
      </c>
      <c r="DC11" s="32">
        <v>99.9</v>
      </c>
      <c r="DD11" s="32">
        <v>99.7</v>
      </c>
      <c r="DE11" s="32">
        <v>100.4</v>
      </c>
      <c r="DF11" s="32">
        <v>109.7</v>
      </c>
      <c r="DG11" s="32">
        <v>88.3</v>
      </c>
      <c r="DH11" s="32">
        <v>99.8</v>
      </c>
      <c r="DI11" s="32">
        <v>109.3</v>
      </c>
      <c r="DJ11" s="32">
        <v>95.8</v>
      </c>
      <c r="DK11" s="32">
        <v>103.1</v>
      </c>
      <c r="DL11" s="32">
        <v>103.6</v>
      </c>
      <c r="DM11" s="32">
        <v>104.4</v>
      </c>
      <c r="DN11" s="32">
        <v>97.6</v>
      </c>
      <c r="DO11" s="32">
        <v>101.3</v>
      </c>
      <c r="DP11" s="32">
        <v>101.6</v>
      </c>
      <c r="DQ11" s="32">
        <v>97.3</v>
      </c>
      <c r="DR11" s="32">
        <v>109.6</v>
      </c>
      <c r="DS11" s="32">
        <v>89.9</v>
      </c>
      <c r="DT11" s="32">
        <v>104.9</v>
      </c>
      <c r="DU11" s="32">
        <v>100.6</v>
      </c>
      <c r="DV11" s="32">
        <v>100.8</v>
      </c>
      <c r="DW11" s="32">
        <v>103.4</v>
      </c>
      <c r="DX11" s="32">
        <v>105</v>
      </c>
      <c r="DY11" s="32">
        <v>100</v>
      </c>
      <c r="DZ11" s="32">
        <v>97.9</v>
      </c>
      <c r="EA11" s="32">
        <v>99.5</v>
      </c>
      <c r="EB11" s="32">
        <v>101.8</v>
      </c>
      <c r="EC11" s="32">
        <v>99.4</v>
      </c>
      <c r="ED11" s="32">
        <v>105.2</v>
      </c>
      <c r="EE11" s="32">
        <v>91.2</v>
      </c>
      <c r="EF11" s="32">
        <v>105.7</v>
      </c>
      <c r="EG11" s="32">
        <v>101.2</v>
      </c>
      <c r="EH11" s="32">
        <v>100.4</v>
      </c>
      <c r="EI11" s="32">
        <v>101.3</v>
      </c>
      <c r="EJ11" s="32">
        <v>103.5</v>
      </c>
      <c r="EK11" s="32">
        <v>101.6</v>
      </c>
      <c r="EL11" s="32">
        <v>96.5</v>
      </c>
      <c r="EM11" s="32">
        <v>101.7</v>
      </c>
      <c r="EN11" s="32">
        <v>98</v>
      </c>
      <c r="EO11" s="32">
        <v>99.2</v>
      </c>
      <c r="EP11" s="32">
        <v>109.1</v>
      </c>
      <c r="EQ11" s="32">
        <v>89.5</v>
      </c>
      <c r="ER11" s="32">
        <v>98</v>
      </c>
      <c r="ES11" s="32">
        <v>109.9</v>
      </c>
      <c r="ET11" s="32">
        <v>93.8</v>
      </c>
      <c r="EU11" s="32">
        <v>98</v>
      </c>
      <c r="EV11" s="32">
        <v>103.2</v>
      </c>
      <c r="EW11" s="32">
        <v>103</v>
      </c>
      <c r="EX11" s="32">
        <v>92.5</v>
      </c>
      <c r="EY11" s="32">
        <v>97.9</v>
      </c>
      <c r="EZ11" s="32">
        <v>99.1</v>
      </c>
      <c r="FA11" s="32">
        <v>97</v>
      </c>
      <c r="FB11" s="32">
        <v>112.1</v>
      </c>
      <c r="FC11" s="32">
        <v>81.900000000000006</v>
      </c>
      <c r="FD11" s="32">
        <v>97.2</v>
      </c>
      <c r="FE11" s="32">
        <v>101.3</v>
      </c>
      <c r="FF11" s="32">
        <v>88.4</v>
      </c>
      <c r="FG11" s="32">
        <v>101.1</v>
      </c>
      <c r="FH11" s="32">
        <v>106</v>
      </c>
      <c r="FI11" s="32">
        <v>103.6</v>
      </c>
      <c r="FJ11" s="32">
        <v>96.9</v>
      </c>
      <c r="FK11" s="32">
        <v>100.1</v>
      </c>
      <c r="FL11" s="32">
        <v>105.2</v>
      </c>
      <c r="FM11" s="33">
        <v>97.1</v>
      </c>
      <c r="FN11" s="34">
        <v>110.1</v>
      </c>
      <c r="FO11" s="34">
        <v>83.2</v>
      </c>
      <c r="FP11" s="34">
        <v>105.3</v>
      </c>
      <c r="FQ11" s="34">
        <v>106.9</v>
      </c>
      <c r="FR11" s="34">
        <v>92.7</v>
      </c>
      <c r="FS11" s="34">
        <v>103.7</v>
      </c>
      <c r="FT11" s="34">
        <v>106.6</v>
      </c>
      <c r="FU11" s="34">
        <v>101.66318318033403</v>
      </c>
      <c r="FV11" s="33">
        <v>98</v>
      </c>
      <c r="FW11" s="33">
        <v>97.8</v>
      </c>
      <c r="FX11" s="33">
        <v>99.4</v>
      </c>
      <c r="FY11" s="33">
        <v>98.4</v>
      </c>
      <c r="FZ11" s="33">
        <v>114.7004962665642</v>
      </c>
      <c r="GA11" s="33">
        <v>94</v>
      </c>
      <c r="GB11" s="24">
        <v>101.1</v>
      </c>
      <c r="GC11" s="24">
        <v>108.8</v>
      </c>
      <c r="GD11" s="33">
        <v>95.6</v>
      </c>
      <c r="GE11" s="24">
        <v>101.3</v>
      </c>
      <c r="GF11" s="33">
        <v>105.8</v>
      </c>
      <c r="GG11" s="33">
        <v>102.2</v>
      </c>
      <c r="GH11" s="33">
        <v>96.4</v>
      </c>
      <c r="GI11" s="33">
        <v>98.734320402906334</v>
      </c>
      <c r="GJ11" s="33">
        <v>100.76896937314991</v>
      </c>
      <c r="GK11" s="33">
        <v>101.5</v>
      </c>
      <c r="GL11" s="33">
        <v>112.5733179517357</v>
      </c>
      <c r="GM11" s="33">
        <v>88.632797824416301</v>
      </c>
      <c r="GN11" s="33">
        <v>100.70511677486857</v>
      </c>
      <c r="GO11" s="33">
        <v>108.6032272303357</v>
      </c>
      <c r="GP11" s="33">
        <v>100.89420167330199</v>
      </c>
      <c r="GQ11" s="33">
        <v>101.33668739326799</v>
      </c>
      <c r="GR11" s="33">
        <v>103.55066138514948</v>
      </c>
      <c r="GS11" s="33">
        <v>101.26008503889916</v>
      </c>
      <c r="GT11" s="33">
        <v>98.365824563227861</v>
      </c>
      <c r="GU11" s="24">
        <v>99.087127754435159</v>
      </c>
      <c r="GV11" s="24">
        <v>100.9622988757525</v>
      </c>
      <c r="GW11" s="24">
        <v>99.752579086354771</v>
      </c>
      <c r="GX11" s="24">
        <v>112.76506693265857</v>
      </c>
      <c r="GY11" s="24">
        <v>88.3</v>
      </c>
      <c r="GZ11" s="24">
        <v>99</v>
      </c>
      <c r="HA11" s="24">
        <v>112.2</v>
      </c>
      <c r="HB11" s="24">
        <v>95.9</v>
      </c>
      <c r="HC11" s="24">
        <v>100.1</v>
      </c>
      <c r="HD11" s="33">
        <v>104.786448518424</v>
      </c>
      <c r="HE11" s="33">
        <v>102.453711085401</v>
      </c>
      <c r="HF11" s="33">
        <v>96.2</v>
      </c>
      <c r="HG11" s="33">
        <v>99.7</v>
      </c>
      <c r="HH11" s="33">
        <v>102.1</v>
      </c>
      <c r="HI11" s="33">
        <v>99.4</v>
      </c>
      <c r="HJ11" s="33">
        <v>115.5</v>
      </c>
      <c r="HK11" s="33">
        <v>87.6</v>
      </c>
      <c r="HL11" s="33">
        <v>100.4</v>
      </c>
      <c r="HM11" s="33">
        <v>106.5</v>
      </c>
      <c r="HN11" s="33">
        <v>89.9</v>
      </c>
      <c r="HO11" s="33">
        <v>102.5</v>
      </c>
      <c r="HP11" s="33">
        <v>106.8</v>
      </c>
      <c r="HQ11" s="33">
        <v>103.9</v>
      </c>
      <c r="HR11" s="33">
        <v>96.8</v>
      </c>
      <c r="HS11" s="33">
        <v>104.2</v>
      </c>
      <c r="HT11" s="33">
        <v>100.3</v>
      </c>
      <c r="HU11" s="33">
        <v>97</v>
      </c>
      <c r="HV11" s="33">
        <v>113.5</v>
      </c>
      <c r="HW11" s="33">
        <v>91</v>
      </c>
      <c r="HX11" s="33">
        <v>98</v>
      </c>
      <c r="HY11" s="33">
        <v>108.4</v>
      </c>
      <c r="HZ11" s="33">
        <v>95.3</v>
      </c>
      <c r="IA11" s="33">
        <v>100.4</v>
      </c>
      <c r="IB11" s="33">
        <v>103.2</v>
      </c>
      <c r="IC11" s="33">
        <v>101.8</v>
      </c>
      <c r="ID11" s="33">
        <v>99.5</v>
      </c>
      <c r="IE11" s="33">
        <v>99.9</v>
      </c>
      <c r="IF11" s="33">
        <v>95.4</v>
      </c>
      <c r="IG11" s="33">
        <v>101.6</v>
      </c>
      <c r="IH11" s="33">
        <v>121.6</v>
      </c>
      <c r="II11" s="33">
        <v>84.7</v>
      </c>
    </row>
    <row r="12" spans="1:243">
      <c r="A12" s="186"/>
      <c r="B12" s="7" t="str">
        <f>IF('0'!A1=1,"Івано-Франківська","Ivano-Frankivsk")</f>
        <v>Івано-Франківська</v>
      </c>
      <c r="C12" s="32">
        <v>84.6</v>
      </c>
      <c r="D12" s="32">
        <v>109.5</v>
      </c>
      <c r="E12" s="32">
        <v>105.6</v>
      </c>
      <c r="F12" s="32">
        <v>103.3</v>
      </c>
      <c r="G12" s="32">
        <v>103.3</v>
      </c>
      <c r="H12" s="32">
        <v>106.4</v>
      </c>
      <c r="I12" s="32">
        <v>104.5</v>
      </c>
      <c r="J12" s="32">
        <v>100.7</v>
      </c>
      <c r="K12" s="32">
        <v>100.1</v>
      </c>
      <c r="L12" s="32">
        <v>98</v>
      </c>
      <c r="M12" s="32">
        <v>99.4</v>
      </c>
      <c r="N12" s="32">
        <v>106.1</v>
      </c>
      <c r="O12" s="32">
        <v>93.6</v>
      </c>
      <c r="P12" s="32">
        <v>95.1</v>
      </c>
      <c r="Q12" s="32">
        <v>105.9</v>
      </c>
      <c r="R12" s="32">
        <v>100.1</v>
      </c>
      <c r="S12" s="32">
        <v>111.5</v>
      </c>
      <c r="T12" s="32">
        <v>112.2</v>
      </c>
      <c r="U12" s="32">
        <v>97.4</v>
      </c>
      <c r="V12" s="32">
        <v>101.1</v>
      </c>
      <c r="W12" s="32">
        <v>100.8</v>
      </c>
      <c r="X12" s="32">
        <v>97.4</v>
      </c>
      <c r="Y12" s="32">
        <v>96.7</v>
      </c>
      <c r="Z12" s="32">
        <v>109.1</v>
      </c>
      <c r="AA12" s="32">
        <v>96.9</v>
      </c>
      <c r="AB12" s="32">
        <v>102.9</v>
      </c>
      <c r="AC12" s="32">
        <v>107.2</v>
      </c>
      <c r="AD12" s="32">
        <v>100.2</v>
      </c>
      <c r="AE12" s="32">
        <v>102.1</v>
      </c>
      <c r="AF12" s="32">
        <v>109.1</v>
      </c>
      <c r="AG12" s="32">
        <v>98.2</v>
      </c>
      <c r="AH12" s="32">
        <v>105.6</v>
      </c>
      <c r="AI12" s="32">
        <v>97.9</v>
      </c>
      <c r="AJ12" s="32">
        <v>98.2</v>
      </c>
      <c r="AK12" s="32">
        <v>98.2</v>
      </c>
      <c r="AL12" s="32">
        <v>107.1</v>
      </c>
      <c r="AM12" s="32">
        <v>91.9</v>
      </c>
      <c r="AN12" s="32">
        <v>107.6</v>
      </c>
      <c r="AO12" s="32">
        <v>105.8</v>
      </c>
      <c r="AP12" s="32">
        <v>100.5</v>
      </c>
      <c r="AQ12" s="32">
        <v>103.5</v>
      </c>
      <c r="AR12" s="32">
        <v>112.7</v>
      </c>
      <c r="AS12" s="32">
        <v>98.1</v>
      </c>
      <c r="AT12" s="32">
        <v>103.4</v>
      </c>
      <c r="AU12" s="32">
        <v>96.5</v>
      </c>
      <c r="AV12" s="32">
        <v>101.3</v>
      </c>
      <c r="AW12" s="32">
        <v>98.6</v>
      </c>
      <c r="AX12" s="32">
        <v>114.95674119542522</v>
      </c>
      <c r="AY12" s="32">
        <v>83.1</v>
      </c>
      <c r="AZ12" s="32">
        <v>104.5</v>
      </c>
      <c r="BA12" s="32">
        <v>110.1</v>
      </c>
      <c r="BB12" s="32">
        <v>103.9</v>
      </c>
      <c r="BC12" s="32">
        <v>97.3</v>
      </c>
      <c r="BD12" s="32">
        <v>107.2</v>
      </c>
      <c r="BE12" s="32">
        <v>103.1</v>
      </c>
      <c r="BF12" s="32">
        <v>101.3</v>
      </c>
      <c r="BG12" s="32">
        <v>98.9</v>
      </c>
      <c r="BH12" s="32">
        <v>94.3</v>
      </c>
      <c r="BI12" s="32">
        <v>98.6</v>
      </c>
      <c r="BJ12" s="32">
        <v>111.2</v>
      </c>
      <c r="BK12" s="32">
        <v>90.6</v>
      </c>
      <c r="BL12" s="32">
        <v>101.1</v>
      </c>
      <c r="BM12" s="32">
        <v>103.8</v>
      </c>
      <c r="BN12" s="32">
        <v>103.1</v>
      </c>
      <c r="BO12" s="32">
        <v>106.4</v>
      </c>
      <c r="BP12" s="32">
        <v>105.6</v>
      </c>
      <c r="BQ12" s="32">
        <v>103.4</v>
      </c>
      <c r="BR12" s="32">
        <v>98.8</v>
      </c>
      <c r="BS12" s="32">
        <v>95.1</v>
      </c>
      <c r="BT12" s="32">
        <v>101.8</v>
      </c>
      <c r="BU12" s="32">
        <v>95.4</v>
      </c>
      <c r="BV12" s="32">
        <v>108.8</v>
      </c>
      <c r="BW12" s="32">
        <v>89.1</v>
      </c>
      <c r="BX12" s="32">
        <v>103.6</v>
      </c>
      <c r="BY12" s="32">
        <v>100.3</v>
      </c>
      <c r="BZ12" s="32">
        <v>97.2</v>
      </c>
      <c r="CA12" s="32">
        <v>107.5</v>
      </c>
      <c r="CB12" s="32">
        <v>105.2</v>
      </c>
      <c r="CC12" s="32">
        <v>100</v>
      </c>
      <c r="CD12" s="32">
        <v>99.2</v>
      </c>
      <c r="CE12" s="32">
        <v>100.8</v>
      </c>
      <c r="CF12" s="32">
        <v>98.7</v>
      </c>
      <c r="CG12" s="32">
        <v>94.2</v>
      </c>
      <c r="CH12" s="32">
        <v>105.1</v>
      </c>
      <c r="CI12" s="32">
        <v>81.099999999999994</v>
      </c>
      <c r="CJ12" s="32">
        <v>104.2</v>
      </c>
      <c r="CK12" s="32">
        <v>101.6</v>
      </c>
      <c r="CL12" s="32">
        <v>99.4</v>
      </c>
      <c r="CM12" s="32">
        <v>104.8</v>
      </c>
      <c r="CN12" s="32">
        <v>105.9</v>
      </c>
      <c r="CO12" s="32">
        <v>98.7</v>
      </c>
      <c r="CP12" s="32">
        <v>98.9</v>
      </c>
      <c r="CQ12" s="32">
        <v>97.9</v>
      </c>
      <c r="CR12" s="32">
        <v>98.3</v>
      </c>
      <c r="CS12" s="32">
        <v>96.2</v>
      </c>
      <c r="CT12" s="32">
        <v>111.2</v>
      </c>
      <c r="CU12" s="32">
        <v>92.4</v>
      </c>
      <c r="CV12" s="32">
        <v>100.2</v>
      </c>
      <c r="CW12" s="32">
        <v>104.5</v>
      </c>
      <c r="CX12" s="32">
        <v>100.1</v>
      </c>
      <c r="CY12" s="32">
        <v>108.9</v>
      </c>
      <c r="CZ12" s="32">
        <v>111.9</v>
      </c>
      <c r="DA12" s="32">
        <v>96.7</v>
      </c>
      <c r="DB12" s="32">
        <v>96.6</v>
      </c>
      <c r="DC12" s="32">
        <v>99.6</v>
      </c>
      <c r="DD12" s="32">
        <v>95.5</v>
      </c>
      <c r="DE12" s="32">
        <v>99.8</v>
      </c>
      <c r="DF12" s="32">
        <v>111.1</v>
      </c>
      <c r="DG12" s="32">
        <v>87.1</v>
      </c>
      <c r="DH12" s="32">
        <v>102.7</v>
      </c>
      <c r="DI12" s="32">
        <v>102.9</v>
      </c>
      <c r="DJ12" s="32">
        <v>99.2</v>
      </c>
      <c r="DK12" s="32">
        <v>105.7</v>
      </c>
      <c r="DL12" s="32">
        <v>106.3</v>
      </c>
      <c r="DM12" s="32">
        <v>101.1</v>
      </c>
      <c r="DN12" s="32">
        <v>98.2</v>
      </c>
      <c r="DO12" s="32">
        <v>100.2</v>
      </c>
      <c r="DP12" s="32">
        <v>97.6</v>
      </c>
      <c r="DQ12" s="32">
        <v>99.2</v>
      </c>
      <c r="DR12" s="32">
        <v>109.4</v>
      </c>
      <c r="DS12" s="32">
        <v>93.4</v>
      </c>
      <c r="DT12" s="32">
        <v>101.6</v>
      </c>
      <c r="DU12" s="32">
        <v>103.5</v>
      </c>
      <c r="DV12" s="32">
        <v>100.6</v>
      </c>
      <c r="DW12" s="32">
        <v>106.7</v>
      </c>
      <c r="DX12" s="32">
        <v>106.1</v>
      </c>
      <c r="DY12" s="32">
        <v>98.5</v>
      </c>
      <c r="DZ12" s="32">
        <v>97.6</v>
      </c>
      <c r="EA12" s="32">
        <v>98.6</v>
      </c>
      <c r="EB12" s="32">
        <v>99.6</v>
      </c>
      <c r="EC12" s="32">
        <v>97.7</v>
      </c>
      <c r="ED12" s="32">
        <v>106.3</v>
      </c>
      <c r="EE12" s="32">
        <v>91.5</v>
      </c>
      <c r="EF12" s="32">
        <v>99.3</v>
      </c>
      <c r="EG12" s="32">
        <v>108</v>
      </c>
      <c r="EH12" s="32">
        <v>100</v>
      </c>
      <c r="EI12" s="32">
        <v>103.1</v>
      </c>
      <c r="EJ12" s="32">
        <v>108.1</v>
      </c>
      <c r="EK12" s="32">
        <v>99.5</v>
      </c>
      <c r="EL12" s="32">
        <v>95.1</v>
      </c>
      <c r="EM12" s="32">
        <v>98</v>
      </c>
      <c r="EN12" s="32">
        <v>98.9</v>
      </c>
      <c r="EO12" s="32">
        <v>98.8</v>
      </c>
      <c r="EP12" s="32">
        <v>108.3</v>
      </c>
      <c r="EQ12" s="32">
        <v>90.4</v>
      </c>
      <c r="ER12" s="32">
        <v>98.5</v>
      </c>
      <c r="ES12" s="32">
        <v>105.4</v>
      </c>
      <c r="ET12" s="32">
        <v>95.3</v>
      </c>
      <c r="EU12" s="32">
        <v>101.8</v>
      </c>
      <c r="EV12" s="32">
        <v>107.6</v>
      </c>
      <c r="EW12" s="32">
        <v>97.4</v>
      </c>
      <c r="EX12" s="32">
        <v>93.5</v>
      </c>
      <c r="EY12" s="32">
        <v>96.1</v>
      </c>
      <c r="EZ12" s="32">
        <v>97.5</v>
      </c>
      <c r="FA12" s="32">
        <v>96.2</v>
      </c>
      <c r="FB12" s="32">
        <v>106.3</v>
      </c>
      <c r="FC12" s="32">
        <v>86.9</v>
      </c>
      <c r="FD12" s="32">
        <v>97.7</v>
      </c>
      <c r="FE12" s="32">
        <v>95.8</v>
      </c>
      <c r="FF12" s="32">
        <v>88.2</v>
      </c>
      <c r="FG12" s="32">
        <v>103.4</v>
      </c>
      <c r="FH12" s="32">
        <v>108.6</v>
      </c>
      <c r="FI12" s="32">
        <v>98</v>
      </c>
      <c r="FJ12" s="32">
        <v>97.3</v>
      </c>
      <c r="FK12" s="32">
        <v>103.9</v>
      </c>
      <c r="FL12" s="32">
        <v>104.5</v>
      </c>
      <c r="FM12" s="33">
        <v>97.7</v>
      </c>
      <c r="FN12" s="34">
        <v>113.3</v>
      </c>
      <c r="FO12" s="34">
        <v>81.599999999999994</v>
      </c>
      <c r="FP12" s="34">
        <v>102.2</v>
      </c>
      <c r="FQ12" s="34">
        <v>103.7</v>
      </c>
      <c r="FR12" s="34">
        <v>98.7</v>
      </c>
      <c r="FS12" s="34">
        <v>105</v>
      </c>
      <c r="FT12" s="34">
        <v>111.4</v>
      </c>
      <c r="FU12" s="34">
        <v>97.889475752797992</v>
      </c>
      <c r="FV12" s="33">
        <v>96</v>
      </c>
      <c r="FW12" s="33">
        <v>103.5</v>
      </c>
      <c r="FX12" s="33">
        <v>94.1</v>
      </c>
      <c r="FY12" s="33">
        <v>99</v>
      </c>
      <c r="FZ12" s="33">
        <v>114.01561978470063</v>
      </c>
      <c r="GA12" s="33">
        <v>102.4</v>
      </c>
      <c r="GB12" s="24">
        <v>99.9</v>
      </c>
      <c r="GC12" s="24">
        <v>107.5</v>
      </c>
      <c r="GD12" s="33">
        <v>97.7</v>
      </c>
      <c r="GE12" s="24">
        <v>102.6</v>
      </c>
      <c r="GF12" s="33">
        <v>112.4</v>
      </c>
      <c r="GG12" s="33">
        <v>93.2</v>
      </c>
      <c r="GH12" s="33">
        <v>100.1</v>
      </c>
      <c r="GI12" s="33">
        <v>97.265049322871945</v>
      </c>
      <c r="GJ12" s="33">
        <v>99.80598723005501</v>
      </c>
      <c r="GK12" s="33">
        <v>98.3</v>
      </c>
      <c r="GL12" s="33">
        <v>110.13341832039909</v>
      </c>
      <c r="GM12" s="33">
        <v>94.518519427463801</v>
      </c>
      <c r="GN12" s="33">
        <v>99.904837236103134</v>
      </c>
      <c r="GO12" s="33">
        <v>102.47716861857872</v>
      </c>
      <c r="GP12" s="33">
        <v>102.16219094589501</v>
      </c>
      <c r="GQ12" s="33">
        <v>105.57972800107154</v>
      </c>
      <c r="GR12" s="33">
        <v>108.60986171769827</v>
      </c>
      <c r="GS12" s="33">
        <v>97.729471831797127</v>
      </c>
      <c r="GT12" s="33">
        <v>97.467823029842251</v>
      </c>
      <c r="GU12" s="24">
        <v>98.116108931286902</v>
      </c>
      <c r="GV12" s="24">
        <v>98.264639817581795</v>
      </c>
      <c r="GW12" s="24">
        <v>98.139630255856176</v>
      </c>
      <c r="GX12" s="24">
        <v>107.76577149264274</v>
      </c>
      <c r="GY12" s="24">
        <v>92.3</v>
      </c>
      <c r="GZ12" s="24">
        <v>102.7</v>
      </c>
      <c r="HA12" s="24">
        <v>102.6</v>
      </c>
      <c r="HB12" s="24">
        <v>101.8</v>
      </c>
      <c r="HC12" s="24">
        <v>101.1</v>
      </c>
      <c r="HD12" s="33">
        <v>109.191847373361</v>
      </c>
      <c r="HE12" s="33">
        <v>100.490470414309</v>
      </c>
      <c r="HF12" s="33">
        <v>94.1</v>
      </c>
      <c r="HG12" s="33">
        <v>100.8</v>
      </c>
      <c r="HH12" s="33">
        <v>99.5</v>
      </c>
      <c r="HI12" s="33">
        <v>97.8</v>
      </c>
      <c r="HJ12" s="33">
        <v>108.9</v>
      </c>
      <c r="HK12" s="33">
        <v>93.8</v>
      </c>
      <c r="HL12" s="33">
        <v>100.9</v>
      </c>
      <c r="HM12" s="33">
        <v>100.8</v>
      </c>
      <c r="HN12" s="33">
        <v>90.8</v>
      </c>
      <c r="HO12" s="33">
        <v>106.2</v>
      </c>
      <c r="HP12" s="33">
        <v>121.1</v>
      </c>
      <c r="HQ12" s="33">
        <v>93.6</v>
      </c>
      <c r="HR12" s="33">
        <v>97.4</v>
      </c>
      <c r="HS12" s="33">
        <v>104.8</v>
      </c>
      <c r="HT12" s="33">
        <v>101</v>
      </c>
      <c r="HU12" s="33">
        <v>96.8</v>
      </c>
      <c r="HV12" s="33">
        <v>114.4</v>
      </c>
      <c r="HW12" s="33">
        <v>86.3</v>
      </c>
      <c r="HX12" s="33">
        <v>101</v>
      </c>
      <c r="HY12" s="33">
        <v>105</v>
      </c>
      <c r="HZ12" s="33">
        <v>102.9</v>
      </c>
      <c r="IA12" s="33">
        <v>97</v>
      </c>
      <c r="IB12" s="33">
        <v>110.1</v>
      </c>
      <c r="IC12" s="33">
        <v>97.3</v>
      </c>
      <c r="ID12" s="33">
        <v>93.7</v>
      </c>
      <c r="IE12" s="33">
        <v>103.8</v>
      </c>
      <c r="IF12" s="33">
        <v>95.4</v>
      </c>
      <c r="IG12" s="33">
        <v>99.1</v>
      </c>
      <c r="IH12" s="33">
        <v>116.3</v>
      </c>
      <c r="II12" s="33">
        <v>83.4</v>
      </c>
    </row>
    <row r="13" spans="1:243">
      <c r="A13" s="186"/>
      <c r="B13" s="7" t="str">
        <f>IF('0'!A1=1,"Київська","Kyiv")</f>
        <v>Київська</v>
      </c>
      <c r="C13" s="32">
        <v>82.9</v>
      </c>
      <c r="D13" s="32">
        <v>106.8</v>
      </c>
      <c r="E13" s="32">
        <v>105.7</v>
      </c>
      <c r="F13" s="32">
        <v>98.9</v>
      </c>
      <c r="G13" s="32">
        <v>103.1</v>
      </c>
      <c r="H13" s="32">
        <v>105.6</v>
      </c>
      <c r="I13" s="32">
        <v>108.4</v>
      </c>
      <c r="J13" s="32">
        <v>97.7</v>
      </c>
      <c r="K13" s="32">
        <v>97.2</v>
      </c>
      <c r="L13" s="32">
        <v>100.9</v>
      </c>
      <c r="M13" s="32">
        <v>102</v>
      </c>
      <c r="N13" s="32">
        <v>108.5</v>
      </c>
      <c r="O13" s="32">
        <v>90.9</v>
      </c>
      <c r="P13" s="32">
        <v>94.7</v>
      </c>
      <c r="Q13" s="32">
        <v>108.1</v>
      </c>
      <c r="R13" s="32">
        <v>100.6</v>
      </c>
      <c r="S13" s="32">
        <v>103.6</v>
      </c>
      <c r="T13" s="32">
        <v>109.8</v>
      </c>
      <c r="U13" s="32">
        <v>100.6</v>
      </c>
      <c r="V13" s="32">
        <v>100.1</v>
      </c>
      <c r="W13" s="32">
        <v>100.1</v>
      </c>
      <c r="X13" s="32">
        <v>99.2</v>
      </c>
      <c r="Y13" s="32">
        <v>100.2</v>
      </c>
      <c r="Z13" s="32">
        <v>105.8</v>
      </c>
      <c r="AA13" s="32">
        <v>99.4</v>
      </c>
      <c r="AB13" s="32">
        <v>96.9</v>
      </c>
      <c r="AC13" s="32">
        <v>109.3</v>
      </c>
      <c r="AD13" s="32">
        <v>99</v>
      </c>
      <c r="AE13" s="32">
        <v>100.6</v>
      </c>
      <c r="AF13" s="32">
        <v>106.2</v>
      </c>
      <c r="AG13" s="32">
        <v>98.8</v>
      </c>
      <c r="AH13" s="32">
        <v>101.3</v>
      </c>
      <c r="AI13" s="32">
        <v>102.3</v>
      </c>
      <c r="AJ13" s="32">
        <v>97</v>
      </c>
      <c r="AK13" s="32">
        <v>102</v>
      </c>
      <c r="AL13" s="32">
        <v>105.9</v>
      </c>
      <c r="AM13" s="32">
        <v>92.3</v>
      </c>
      <c r="AN13" s="32">
        <v>102.7</v>
      </c>
      <c r="AO13" s="32">
        <v>104.7</v>
      </c>
      <c r="AP13" s="32">
        <v>102.1</v>
      </c>
      <c r="AQ13" s="32">
        <v>101.2</v>
      </c>
      <c r="AR13" s="32">
        <v>106.7</v>
      </c>
      <c r="AS13" s="32">
        <v>102.9</v>
      </c>
      <c r="AT13" s="32">
        <v>99.2</v>
      </c>
      <c r="AU13" s="32">
        <v>100.2</v>
      </c>
      <c r="AV13" s="32">
        <v>105.8</v>
      </c>
      <c r="AW13" s="32">
        <v>97.6</v>
      </c>
      <c r="AX13" s="32">
        <v>111.95297138775192</v>
      </c>
      <c r="AY13" s="32">
        <v>84</v>
      </c>
      <c r="AZ13" s="32">
        <v>104.8</v>
      </c>
      <c r="BA13" s="32">
        <v>108.8</v>
      </c>
      <c r="BB13" s="32">
        <v>100.8</v>
      </c>
      <c r="BC13" s="32">
        <v>100.7</v>
      </c>
      <c r="BD13" s="32">
        <v>104.5</v>
      </c>
      <c r="BE13" s="32">
        <v>100.3</v>
      </c>
      <c r="BF13" s="32">
        <v>100.7</v>
      </c>
      <c r="BG13" s="32">
        <v>97.9</v>
      </c>
      <c r="BH13" s="32">
        <v>97.4</v>
      </c>
      <c r="BI13" s="32">
        <v>103.2</v>
      </c>
      <c r="BJ13" s="32">
        <v>111.4</v>
      </c>
      <c r="BK13" s="32">
        <v>85.8</v>
      </c>
      <c r="BL13" s="32">
        <v>102.8</v>
      </c>
      <c r="BM13" s="32">
        <v>107.9</v>
      </c>
      <c r="BN13" s="32">
        <v>99.1</v>
      </c>
      <c r="BO13" s="32">
        <v>103.8</v>
      </c>
      <c r="BP13" s="32">
        <v>105.7</v>
      </c>
      <c r="BQ13" s="32">
        <v>102.8</v>
      </c>
      <c r="BR13" s="32">
        <v>98.5</v>
      </c>
      <c r="BS13" s="32">
        <v>98.9</v>
      </c>
      <c r="BT13" s="32">
        <v>100.2</v>
      </c>
      <c r="BU13" s="32">
        <v>100</v>
      </c>
      <c r="BV13" s="32">
        <v>107.5</v>
      </c>
      <c r="BW13" s="32">
        <v>90.6</v>
      </c>
      <c r="BX13" s="32">
        <v>104.6</v>
      </c>
      <c r="BY13" s="32">
        <v>102.9</v>
      </c>
      <c r="BZ13" s="32">
        <v>95.3</v>
      </c>
      <c r="CA13" s="32">
        <v>105.2</v>
      </c>
      <c r="CB13" s="32">
        <v>100.2</v>
      </c>
      <c r="CC13" s="32">
        <v>102.1</v>
      </c>
      <c r="CD13" s="32">
        <v>98.7</v>
      </c>
      <c r="CE13" s="32">
        <v>100.3</v>
      </c>
      <c r="CF13" s="32">
        <v>99.2</v>
      </c>
      <c r="CG13" s="32">
        <v>94.4</v>
      </c>
      <c r="CH13" s="32">
        <v>104.1</v>
      </c>
      <c r="CI13" s="32">
        <v>83.9</v>
      </c>
      <c r="CJ13" s="32">
        <v>103.3</v>
      </c>
      <c r="CK13" s="32">
        <v>102.9</v>
      </c>
      <c r="CL13" s="32">
        <v>99.5</v>
      </c>
      <c r="CM13" s="32">
        <v>100.9</v>
      </c>
      <c r="CN13" s="32">
        <v>107.4</v>
      </c>
      <c r="CO13" s="32">
        <v>101.2</v>
      </c>
      <c r="CP13" s="32">
        <v>95.4</v>
      </c>
      <c r="CQ13" s="32">
        <v>100.4</v>
      </c>
      <c r="CR13" s="32">
        <v>99.3</v>
      </c>
      <c r="CS13" s="32">
        <v>99.6</v>
      </c>
      <c r="CT13" s="32">
        <v>112.6</v>
      </c>
      <c r="CU13" s="32">
        <v>82.8</v>
      </c>
      <c r="CV13" s="32">
        <v>103.4</v>
      </c>
      <c r="CW13" s="32">
        <v>105.2</v>
      </c>
      <c r="CX13" s="32">
        <v>100.4</v>
      </c>
      <c r="CY13" s="32">
        <v>107.1</v>
      </c>
      <c r="CZ13" s="32">
        <v>106.4</v>
      </c>
      <c r="DA13" s="32">
        <v>99.7</v>
      </c>
      <c r="DB13" s="32">
        <v>97.1</v>
      </c>
      <c r="DC13" s="32">
        <v>100.2</v>
      </c>
      <c r="DD13" s="32">
        <v>98.9</v>
      </c>
      <c r="DE13" s="32">
        <v>98.8</v>
      </c>
      <c r="DF13" s="32">
        <v>110.5</v>
      </c>
      <c r="DG13" s="32">
        <v>88.1</v>
      </c>
      <c r="DH13" s="32">
        <v>105.3</v>
      </c>
      <c r="DI13" s="32">
        <v>108.1</v>
      </c>
      <c r="DJ13" s="32">
        <v>94.3</v>
      </c>
      <c r="DK13" s="32">
        <v>100.4</v>
      </c>
      <c r="DL13" s="32">
        <v>108.4</v>
      </c>
      <c r="DM13" s="32">
        <v>100.3</v>
      </c>
      <c r="DN13" s="32">
        <v>101.4</v>
      </c>
      <c r="DO13" s="32">
        <v>103.6</v>
      </c>
      <c r="DP13" s="32">
        <v>95</v>
      </c>
      <c r="DQ13" s="32">
        <v>101.2</v>
      </c>
      <c r="DR13" s="32">
        <v>112.8</v>
      </c>
      <c r="DS13" s="32">
        <v>87.5</v>
      </c>
      <c r="DT13" s="32">
        <v>103.8</v>
      </c>
      <c r="DU13" s="32">
        <v>101.7</v>
      </c>
      <c r="DV13" s="32">
        <v>102.2</v>
      </c>
      <c r="DW13" s="32">
        <v>103.2</v>
      </c>
      <c r="DX13" s="32">
        <v>103.7</v>
      </c>
      <c r="DY13" s="32">
        <v>100.2</v>
      </c>
      <c r="DZ13" s="32">
        <v>103.8</v>
      </c>
      <c r="EA13" s="32">
        <v>94.2</v>
      </c>
      <c r="EB13" s="32">
        <v>102.3</v>
      </c>
      <c r="EC13" s="32">
        <v>100.1</v>
      </c>
      <c r="ED13" s="32">
        <v>108.5</v>
      </c>
      <c r="EE13" s="32">
        <v>89.9</v>
      </c>
      <c r="EF13" s="32">
        <v>103.6</v>
      </c>
      <c r="EG13" s="32">
        <v>106</v>
      </c>
      <c r="EH13" s="32">
        <v>99.2</v>
      </c>
      <c r="EI13" s="32">
        <v>95.3</v>
      </c>
      <c r="EJ13" s="32">
        <v>104.5</v>
      </c>
      <c r="EK13" s="32">
        <v>101.5</v>
      </c>
      <c r="EL13" s="32">
        <v>97.3</v>
      </c>
      <c r="EM13" s="32">
        <v>96.7</v>
      </c>
      <c r="EN13" s="32">
        <v>101.4</v>
      </c>
      <c r="EO13" s="32">
        <v>100.2</v>
      </c>
      <c r="EP13" s="32">
        <v>108.8</v>
      </c>
      <c r="EQ13" s="32">
        <v>87.2</v>
      </c>
      <c r="ER13" s="32">
        <v>101.8</v>
      </c>
      <c r="ES13" s="32">
        <v>103.9</v>
      </c>
      <c r="ET13" s="32">
        <v>95.9</v>
      </c>
      <c r="EU13" s="32">
        <v>93.5</v>
      </c>
      <c r="EV13" s="32">
        <v>104.5</v>
      </c>
      <c r="EW13" s="32">
        <v>103.4</v>
      </c>
      <c r="EX13" s="32">
        <v>92.7</v>
      </c>
      <c r="EY13" s="32">
        <v>97.8</v>
      </c>
      <c r="EZ13" s="32">
        <v>98.7</v>
      </c>
      <c r="FA13" s="32">
        <v>98.2</v>
      </c>
      <c r="FB13" s="32">
        <v>113.1</v>
      </c>
      <c r="FC13" s="32">
        <v>79.7</v>
      </c>
      <c r="FD13" s="32">
        <v>99</v>
      </c>
      <c r="FE13" s="32">
        <v>95.2</v>
      </c>
      <c r="FF13" s="32">
        <v>88.4</v>
      </c>
      <c r="FG13" s="32">
        <v>101</v>
      </c>
      <c r="FH13" s="32">
        <v>107.4</v>
      </c>
      <c r="FI13" s="32">
        <v>100.5</v>
      </c>
      <c r="FJ13" s="32">
        <v>99.3</v>
      </c>
      <c r="FK13" s="32">
        <v>99.5</v>
      </c>
      <c r="FL13" s="32">
        <v>107.9</v>
      </c>
      <c r="FM13" s="33">
        <v>99.5</v>
      </c>
      <c r="FN13" s="34">
        <v>119.7</v>
      </c>
      <c r="FO13" s="34">
        <v>78.900000000000006</v>
      </c>
      <c r="FP13" s="34">
        <v>103.2</v>
      </c>
      <c r="FQ13" s="34">
        <v>106.4</v>
      </c>
      <c r="FR13" s="34">
        <v>95.2</v>
      </c>
      <c r="FS13" s="34">
        <v>100.2</v>
      </c>
      <c r="FT13" s="34">
        <v>110.3</v>
      </c>
      <c r="FU13" s="34">
        <v>102.26176195396432</v>
      </c>
      <c r="FV13" s="33">
        <v>93.7</v>
      </c>
      <c r="FW13" s="33">
        <v>101.4</v>
      </c>
      <c r="FX13" s="33">
        <v>100.8</v>
      </c>
      <c r="FY13" s="33">
        <v>97</v>
      </c>
      <c r="FZ13" s="33">
        <v>116.39301753288575</v>
      </c>
      <c r="GA13" s="33">
        <v>95.2</v>
      </c>
      <c r="GB13" s="24">
        <v>101.9</v>
      </c>
      <c r="GC13" s="24">
        <v>107.7</v>
      </c>
      <c r="GD13" s="33">
        <v>93.5</v>
      </c>
      <c r="GE13" s="24">
        <v>103.3</v>
      </c>
      <c r="GF13" s="33">
        <v>109.3</v>
      </c>
      <c r="GG13" s="33">
        <v>96.4</v>
      </c>
      <c r="GH13" s="33">
        <v>97.6</v>
      </c>
      <c r="GI13" s="33">
        <v>98.42642237353985</v>
      </c>
      <c r="GJ13" s="33">
        <v>101.62195157064369</v>
      </c>
      <c r="GK13" s="33">
        <v>100</v>
      </c>
      <c r="GL13" s="33">
        <v>115.04199011711312</v>
      </c>
      <c r="GM13" s="33">
        <v>91.941730658576404</v>
      </c>
      <c r="GN13" s="33">
        <v>97.853083172489335</v>
      </c>
      <c r="GO13" s="33">
        <v>102.90610972962868</v>
      </c>
      <c r="GP13" s="33">
        <v>101.39042069685564</v>
      </c>
      <c r="GQ13" s="33">
        <v>102.41037875948787</v>
      </c>
      <c r="GR13" s="33">
        <v>107.73226360489771</v>
      </c>
      <c r="GS13" s="33">
        <v>100.05239870567367</v>
      </c>
      <c r="GT13" s="33">
        <v>97.51166009766969</v>
      </c>
      <c r="GU13" s="24">
        <v>97.865977705793199</v>
      </c>
      <c r="GV13" s="24">
        <v>100.8821878452207</v>
      </c>
      <c r="GW13" s="24">
        <v>99.145515068594165</v>
      </c>
      <c r="GX13" s="24">
        <v>117.51105481731936</v>
      </c>
      <c r="GY13" s="24">
        <v>86.4</v>
      </c>
      <c r="GZ13" s="24">
        <v>100.2</v>
      </c>
      <c r="HA13" s="24">
        <v>105</v>
      </c>
      <c r="HB13" s="24">
        <v>101.7</v>
      </c>
      <c r="HC13" s="24">
        <v>99.9</v>
      </c>
      <c r="HD13" s="33">
        <v>104.197167182638</v>
      </c>
      <c r="HE13" s="33">
        <v>104.47370229208001</v>
      </c>
      <c r="HF13" s="33">
        <v>95.4</v>
      </c>
      <c r="HG13" s="33">
        <v>100.9</v>
      </c>
      <c r="HH13" s="33">
        <v>100.4</v>
      </c>
      <c r="HI13" s="33">
        <v>99.4</v>
      </c>
      <c r="HJ13" s="33">
        <v>117.9</v>
      </c>
      <c r="HK13" s="33">
        <v>85.2</v>
      </c>
      <c r="HL13" s="33">
        <v>99.9</v>
      </c>
      <c r="HM13" s="33">
        <v>103.1</v>
      </c>
      <c r="HN13" s="33">
        <v>92.2</v>
      </c>
      <c r="HO13" s="33">
        <v>98.9</v>
      </c>
      <c r="HP13" s="33">
        <v>109.4</v>
      </c>
      <c r="HQ13" s="33">
        <v>101.5</v>
      </c>
      <c r="HR13" s="33">
        <v>99</v>
      </c>
      <c r="HS13" s="33">
        <v>102.2</v>
      </c>
      <c r="HT13" s="33">
        <v>105.2</v>
      </c>
      <c r="HU13" s="33">
        <v>93</v>
      </c>
      <c r="HV13" s="33">
        <v>116.4</v>
      </c>
      <c r="HW13" s="33">
        <v>87.5</v>
      </c>
      <c r="HX13" s="33">
        <v>99.6</v>
      </c>
      <c r="HY13" s="33">
        <v>103.1</v>
      </c>
      <c r="HZ13" s="33">
        <v>103.2</v>
      </c>
      <c r="IA13" s="33">
        <v>98</v>
      </c>
      <c r="IB13" s="33">
        <v>106.2</v>
      </c>
      <c r="IC13" s="33">
        <v>98.8</v>
      </c>
      <c r="ID13" s="33">
        <v>97.9</v>
      </c>
      <c r="IE13" s="33">
        <v>102</v>
      </c>
      <c r="IF13" s="33">
        <v>98.5</v>
      </c>
      <c r="IG13" s="33">
        <v>100.2</v>
      </c>
      <c r="IH13" s="33">
        <v>117.4</v>
      </c>
      <c r="II13" s="33">
        <v>86</v>
      </c>
    </row>
    <row r="14" spans="1:243">
      <c r="A14" s="186"/>
      <c r="B14" s="7" t="str">
        <f>IF('0'!A1=1,"Кіровоградська","Kirovohrad")</f>
        <v>Кіровоградська</v>
      </c>
      <c r="C14" s="32">
        <v>82</v>
      </c>
      <c r="D14" s="32">
        <v>107.2</v>
      </c>
      <c r="E14" s="32">
        <v>109</v>
      </c>
      <c r="F14" s="32">
        <v>98</v>
      </c>
      <c r="G14" s="32">
        <v>101.1</v>
      </c>
      <c r="H14" s="32">
        <v>107.2</v>
      </c>
      <c r="I14" s="32">
        <v>111.8</v>
      </c>
      <c r="J14" s="32">
        <v>97</v>
      </c>
      <c r="K14" s="32">
        <v>100.7</v>
      </c>
      <c r="L14" s="32">
        <v>99.8</v>
      </c>
      <c r="M14" s="32">
        <v>99.6</v>
      </c>
      <c r="N14" s="32">
        <v>108.7</v>
      </c>
      <c r="O14" s="32">
        <v>86.8</v>
      </c>
      <c r="P14" s="32">
        <v>97.7</v>
      </c>
      <c r="Q14" s="32">
        <v>104.3</v>
      </c>
      <c r="R14" s="32">
        <v>103.2</v>
      </c>
      <c r="S14" s="32">
        <v>103.7</v>
      </c>
      <c r="T14" s="32">
        <v>110.1</v>
      </c>
      <c r="U14" s="32">
        <v>102.3</v>
      </c>
      <c r="V14" s="32">
        <v>99.8</v>
      </c>
      <c r="W14" s="32">
        <v>102.5</v>
      </c>
      <c r="X14" s="32">
        <v>98.3</v>
      </c>
      <c r="Y14" s="32">
        <v>96.7</v>
      </c>
      <c r="Z14" s="32">
        <v>109.2</v>
      </c>
      <c r="AA14" s="32">
        <v>90.8</v>
      </c>
      <c r="AB14" s="32">
        <v>103.8</v>
      </c>
      <c r="AC14" s="32">
        <v>105.8</v>
      </c>
      <c r="AD14" s="32">
        <v>100.8</v>
      </c>
      <c r="AE14" s="32">
        <v>101.2</v>
      </c>
      <c r="AF14" s="32">
        <v>107</v>
      </c>
      <c r="AG14" s="32">
        <v>100.4</v>
      </c>
      <c r="AH14" s="32">
        <v>102.3</v>
      </c>
      <c r="AI14" s="32">
        <v>102.2</v>
      </c>
      <c r="AJ14" s="32">
        <v>97.3</v>
      </c>
      <c r="AK14" s="32">
        <v>100.2</v>
      </c>
      <c r="AL14" s="32">
        <v>105.2</v>
      </c>
      <c r="AM14" s="32">
        <v>89.4</v>
      </c>
      <c r="AN14" s="32">
        <v>101.4</v>
      </c>
      <c r="AO14" s="32">
        <v>104.8</v>
      </c>
      <c r="AP14" s="32">
        <v>104</v>
      </c>
      <c r="AQ14" s="32">
        <v>104</v>
      </c>
      <c r="AR14" s="32">
        <v>106.2</v>
      </c>
      <c r="AS14" s="32">
        <v>104.2</v>
      </c>
      <c r="AT14" s="32">
        <v>99.2</v>
      </c>
      <c r="AU14" s="32">
        <v>102</v>
      </c>
      <c r="AV14" s="32">
        <v>103</v>
      </c>
      <c r="AW14" s="32">
        <v>100.2</v>
      </c>
      <c r="AX14" s="32">
        <v>112.72952567395646</v>
      </c>
      <c r="AY14" s="32">
        <v>82.4</v>
      </c>
      <c r="AZ14" s="32">
        <v>103.8</v>
      </c>
      <c r="BA14" s="32">
        <v>109</v>
      </c>
      <c r="BB14" s="32">
        <v>101.8</v>
      </c>
      <c r="BC14" s="32">
        <v>101.7</v>
      </c>
      <c r="BD14" s="32">
        <v>103.7</v>
      </c>
      <c r="BE14" s="32">
        <v>104.5</v>
      </c>
      <c r="BF14" s="32">
        <v>99.3</v>
      </c>
      <c r="BG14" s="32">
        <v>99</v>
      </c>
      <c r="BH14" s="32">
        <v>99</v>
      </c>
      <c r="BI14" s="32">
        <v>99.1</v>
      </c>
      <c r="BJ14" s="32">
        <v>113.6</v>
      </c>
      <c r="BK14" s="32">
        <v>85</v>
      </c>
      <c r="BL14" s="32">
        <v>102.7</v>
      </c>
      <c r="BM14" s="32">
        <v>101.8</v>
      </c>
      <c r="BN14" s="32">
        <v>103.4</v>
      </c>
      <c r="BO14" s="32">
        <v>103</v>
      </c>
      <c r="BP14" s="32">
        <v>105.7</v>
      </c>
      <c r="BQ14" s="32">
        <v>107.9</v>
      </c>
      <c r="BR14" s="32">
        <v>95.2</v>
      </c>
      <c r="BS14" s="32">
        <v>98.5</v>
      </c>
      <c r="BT14" s="32">
        <v>104.4</v>
      </c>
      <c r="BU14" s="32">
        <v>96.7</v>
      </c>
      <c r="BV14" s="32">
        <v>107.7</v>
      </c>
      <c r="BW14" s="32">
        <v>91.5</v>
      </c>
      <c r="BX14" s="32">
        <v>104.8</v>
      </c>
      <c r="BY14" s="32">
        <v>96.5</v>
      </c>
      <c r="BZ14" s="32">
        <v>98.9</v>
      </c>
      <c r="CA14" s="32">
        <v>101.9</v>
      </c>
      <c r="CB14" s="32">
        <v>105.8</v>
      </c>
      <c r="CC14" s="32">
        <v>107</v>
      </c>
      <c r="CD14" s="32">
        <v>95.1</v>
      </c>
      <c r="CE14" s="32">
        <v>100.6</v>
      </c>
      <c r="CF14" s="32">
        <v>99.8</v>
      </c>
      <c r="CG14" s="32">
        <v>93.3</v>
      </c>
      <c r="CH14" s="32">
        <v>105.1</v>
      </c>
      <c r="CI14" s="32">
        <v>82.2</v>
      </c>
      <c r="CJ14" s="32">
        <v>103.4</v>
      </c>
      <c r="CK14" s="32">
        <v>102.9</v>
      </c>
      <c r="CL14" s="32">
        <v>103.2</v>
      </c>
      <c r="CM14" s="32">
        <v>101.6</v>
      </c>
      <c r="CN14" s="32">
        <v>105.1</v>
      </c>
      <c r="CO14" s="32">
        <v>103.2</v>
      </c>
      <c r="CP14" s="32">
        <v>95.8</v>
      </c>
      <c r="CQ14" s="32">
        <v>100</v>
      </c>
      <c r="CR14" s="32">
        <v>99.3</v>
      </c>
      <c r="CS14" s="32">
        <v>98.7</v>
      </c>
      <c r="CT14" s="32">
        <v>114.6</v>
      </c>
      <c r="CU14" s="32">
        <v>84.6</v>
      </c>
      <c r="CV14" s="32">
        <v>100.7</v>
      </c>
      <c r="CW14" s="32">
        <v>102.8</v>
      </c>
      <c r="CX14" s="32">
        <v>105</v>
      </c>
      <c r="CY14" s="32">
        <v>107.2</v>
      </c>
      <c r="CZ14" s="32">
        <v>107</v>
      </c>
      <c r="DA14" s="32">
        <v>99.8</v>
      </c>
      <c r="DB14" s="32">
        <v>94.3</v>
      </c>
      <c r="DC14" s="32">
        <v>101.3</v>
      </c>
      <c r="DD14" s="32">
        <v>97.8</v>
      </c>
      <c r="DE14" s="32">
        <v>99.1</v>
      </c>
      <c r="DF14" s="32">
        <v>108</v>
      </c>
      <c r="DG14" s="32">
        <v>87.2</v>
      </c>
      <c r="DH14" s="32">
        <v>101.9</v>
      </c>
      <c r="DI14" s="32">
        <v>104.6</v>
      </c>
      <c r="DJ14" s="32">
        <v>100.2</v>
      </c>
      <c r="DK14" s="32">
        <v>102.7</v>
      </c>
      <c r="DL14" s="32">
        <v>104.9</v>
      </c>
      <c r="DM14" s="32">
        <v>104.6</v>
      </c>
      <c r="DN14" s="32">
        <v>98</v>
      </c>
      <c r="DO14" s="32">
        <v>102</v>
      </c>
      <c r="DP14" s="32">
        <v>98.9</v>
      </c>
      <c r="DQ14" s="32">
        <v>100.8</v>
      </c>
      <c r="DR14" s="32">
        <v>107.9</v>
      </c>
      <c r="DS14" s="32">
        <v>89.7</v>
      </c>
      <c r="DT14" s="32">
        <v>101.3</v>
      </c>
      <c r="DU14" s="32">
        <v>104.9</v>
      </c>
      <c r="DV14" s="32">
        <v>101.2</v>
      </c>
      <c r="DW14" s="32">
        <v>106</v>
      </c>
      <c r="DX14" s="32">
        <v>103.8</v>
      </c>
      <c r="DY14" s="32">
        <v>100.4</v>
      </c>
      <c r="DZ14" s="32">
        <v>96.7</v>
      </c>
      <c r="EA14" s="32">
        <v>101.6</v>
      </c>
      <c r="EB14" s="32">
        <v>100.2</v>
      </c>
      <c r="EC14" s="32">
        <v>99.7</v>
      </c>
      <c r="ED14" s="32">
        <v>106.6</v>
      </c>
      <c r="EE14" s="32">
        <v>88.5</v>
      </c>
      <c r="EF14" s="32">
        <v>100.5</v>
      </c>
      <c r="EG14" s="32">
        <v>105.7</v>
      </c>
      <c r="EH14" s="32">
        <v>103</v>
      </c>
      <c r="EI14" s="32">
        <v>102.2</v>
      </c>
      <c r="EJ14" s="32">
        <v>104.8</v>
      </c>
      <c r="EK14" s="32">
        <v>102.6</v>
      </c>
      <c r="EL14" s="32">
        <v>94.1</v>
      </c>
      <c r="EM14" s="32">
        <v>97.3</v>
      </c>
      <c r="EN14" s="32">
        <v>105</v>
      </c>
      <c r="EO14" s="32">
        <v>97.9</v>
      </c>
      <c r="EP14" s="32">
        <v>109.4</v>
      </c>
      <c r="EQ14" s="32">
        <v>86</v>
      </c>
      <c r="ER14" s="32">
        <v>99.2</v>
      </c>
      <c r="ES14" s="32">
        <v>103.3</v>
      </c>
      <c r="ET14" s="32">
        <v>98</v>
      </c>
      <c r="EU14" s="32">
        <v>98.8</v>
      </c>
      <c r="EV14" s="32">
        <v>107.1</v>
      </c>
      <c r="EW14" s="32">
        <v>101.5</v>
      </c>
      <c r="EX14" s="32">
        <v>90.2</v>
      </c>
      <c r="EY14" s="32">
        <v>101.8</v>
      </c>
      <c r="EZ14" s="32">
        <v>95.9</v>
      </c>
      <c r="FA14" s="32">
        <v>96.2</v>
      </c>
      <c r="FB14" s="32">
        <v>106.3</v>
      </c>
      <c r="FC14" s="32">
        <v>84.6</v>
      </c>
      <c r="FD14" s="32">
        <v>97</v>
      </c>
      <c r="FE14" s="32">
        <v>97.1</v>
      </c>
      <c r="FF14" s="32">
        <v>90.4</v>
      </c>
      <c r="FG14" s="32">
        <v>101.2</v>
      </c>
      <c r="FH14" s="32">
        <v>106.7</v>
      </c>
      <c r="FI14" s="32">
        <v>104.6</v>
      </c>
      <c r="FJ14" s="32">
        <v>95.5</v>
      </c>
      <c r="FK14" s="32">
        <v>102.9</v>
      </c>
      <c r="FL14" s="32">
        <v>107.7</v>
      </c>
      <c r="FM14" s="33">
        <v>94.6</v>
      </c>
      <c r="FN14" s="34">
        <v>115.7</v>
      </c>
      <c r="FO14" s="34">
        <v>76</v>
      </c>
      <c r="FP14" s="34">
        <v>103.1</v>
      </c>
      <c r="FQ14" s="34">
        <v>105.7</v>
      </c>
      <c r="FR14" s="34">
        <v>98.9</v>
      </c>
      <c r="FS14" s="34">
        <v>104.1</v>
      </c>
      <c r="FT14" s="34">
        <v>107.7</v>
      </c>
      <c r="FU14" s="34">
        <v>102.45816660134868</v>
      </c>
      <c r="FV14" s="33">
        <v>95.3</v>
      </c>
      <c r="FW14" s="33">
        <v>104.3</v>
      </c>
      <c r="FX14" s="33">
        <v>92.8</v>
      </c>
      <c r="FY14" s="33">
        <v>100.3</v>
      </c>
      <c r="FZ14" s="33">
        <v>116.18463656333284</v>
      </c>
      <c r="GA14" s="33">
        <v>98.2</v>
      </c>
      <c r="GB14" s="24">
        <v>100.8</v>
      </c>
      <c r="GC14" s="24">
        <v>106.8</v>
      </c>
      <c r="GD14" s="33">
        <v>99.5</v>
      </c>
      <c r="GE14" s="24">
        <v>101.9</v>
      </c>
      <c r="GF14" s="33">
        <v>103.5</v>
      </c>
      <c r="GG14" s="33">
        <v>101.8</v>
      </c>
      <c r="GH14" s="33">
        <v>96.6</v>
      </c>
      <c r="GI14" s="33">
        <v>103.52208208931384</v>
      </c>
      <c r="GJ14" s="33">
        <v>97.770683324433946</v>
      </c>
      <c r="GK14" s="33">
        <v>98.4</v>
      </c>
      <c r="GL14" s="33">
        <v>111.18550951390797</v>
      </c>
      <c r="GM14" s="33">
        <v>90.162944859292196</v>
      </c>
      <c r="GN14" s="33">
        <v>101.5919765209654</v>
      </c>
      <c r="GO14" s="33">
        <v>103.20757040359057</v>
      </c>
      <c r="GP14" s="33">
        <v>102.0836527390786</v>
      </c>
      <c r="GQ14" s="33">
        <v>103.20484241923936</v>
      </c>
      <c r="GR14" s="33">
        <v>106.14343936708801</v>
      </c>
      <c r="GS14" s="33">
        <v>101.89447717950695</v>
      </c>
      <c r="GT14" s="33">
        <v>97.277974464854822</v>
      </c>
      <c r="GU14" s="24">
        <v>99.015569720972636</v>
      </c>
      <c r="GV14" s="24">
        <v>101.88858785075358</v>
      </c>
      <c r="GW14" s="24">
        <v>94.718490160382501</v>
      </c>
      <c r="GX14" s="24">
        <v>110.37020449990975</v>
      </c>
      <c r="GY14" s="24">
        <v>87.8</v>
      </c>
      <c r="GZ14" s="24">
        <v>101.2</v>
      </c>
      <c r="HA14" s="24">
        <v>105.2</v>
      </c>
      <c r="HB14" s="24">
        <v>101.3</v>
      </c>
      <c r="HC14" s="24">
        <v>102.1</v>
      </c>
      <c r="HD14" s="33">
        <v>104.544223745915</v>
      </c>
      <c r="HE14" s="33">
        <v>104.40459619945101</v>
      </c>
      <c r="HF14" s="33">
        <v>94.8</v>
      </c>
      <c r="HG14" s="33">
        <v>104.8</v>
      </c>
      <c r="HH14" s="33">
        <v>97.1</v>
      </c>
      <c r="HI14" s="33">
        <v>100.1</v>
      </c>
      <c r="HJ14" s="33">
        <v>109.1</v>
      </c>
      <c r="HK14" s="33">
        <v>92.3</v>
      </c>
      <c r="HL14" s="33">
        <v>100.3</v>
      </c>
      <c r="HM14" s="33">
        <v>102.4</v>
      </c>
      <c r="HN14" s="33">
        <v>97.3</v>
      </c>
      <c r="HO14" s="33">
        <v>101</v>
      </c>
      <c r="HP14" s="33">
        <v>108.2</v>
      </c>
      <c r="HQ14" s="33">
        <v>103.4</v>
      </c>
      <c r="HR14" s="33">
        <v>95.9</v>
      </c>
      <c r="HS14" s="33">
        <v>107.2</v>
      </c>
      <c r="HT14" s="33">
        <v>99.4</v>
      </c>
      <c r="HU14" s="33">
        <v>95.5</v>
      </c>
      <c r="HV14" s="33">
        <v>112.6</v>
      </c>
      <c r="HW14" s="33">
        <v>84.3</v>
      </c>
      <c r="HX14" s="33">
        <v>99.9</v>
      </c>
      <c r="HY14" s="33">
        <v>105.9</v>
      </c>
      <c r="HZ14" s="33">
        <v>99.9</v>
      </c>
      <c r="IA14" s="33">
        <v>100.5</v>
      </c>
      <c r="IB14" s="33">
        <v>105.9</v>
      </c>
      <c r="IC14" s="33">
        <v>101.4</v>
      </c>
      <c r="ID14" s="33">
        <v>94.9</v>
      </c>
      <c r="IE14" s="33">
        <v>103</v>
      </c>
      <c r="IF14" s="33">
        <v>98.1</v>
      </c>
      <c r="IG14" s="33">
        <v>99.2</v>
      </c>
      <c r="IH14" s="33">
        <v>115.6</v>
      </c>
      <c r="II14" s="33">
        <v>85.9</v>
      </c>
    </row>
    <row r="15" spans="1:243">
      <c r="A15" s="186"/>
      <c r="B15" s="7" t="str">
        <f>IF('0'!A1=1,"Луганська**","Luhansk**")</f>
        <v>Луганська**</v>
      </c>
      <c r="C15" s="32">
        <v>90.6</v>
      </c>
      <c r="D15" s="32">
        <v>104.3</v>
      </c>
      <c r="E15" s="32">
        <v>108.3</v>
      </c>
      <c r="F15" s="32">
        <v>99.4</v>
      </c>
      <c r="G15" s="32">
        <v>99.8</v>
      </c>
      <c r="H15" s="32">
        <v>104.4</v>
      </c>
      <c r="I15" s="32">
        <v>108.2</v>
      </c>
      <c r="J15" s="32">
        <v>99.1</v>
      </c>
      <c r="K15" s="32">
        <v>101.6</v>
      </c>
      <c r="L15" s="32">
        <v>100</v>
      </c>
      <c r="M15" s="32">
        <v>98</v>
      </c>
      <c r="N15" s="32">
        <v>106.4</v>
      </c>
      <c r="O15" s="32">
        <v>93.5</v>
      </c>
      <c r="P15" s="32">
        <v>98.2</v>
      </c>
      <c r="Q15" s="32">
        <v>102.4</v>
      </c>
      <c r="R15" s="32">
        <v>101.3</v>
      </c>
      <c r="S15" s="32">
        <v>103.2</v>
      </c>
      <c r="T15" s="32">
        <v>107.7</v>
      </c>
      <c r="U15" s="32">
        <v>102.1</v>
      </c>
      <c r="V15" s="32">
        <v>100.3</v>
      </c>
      <c r="W15" s="32">
        <v>102.6</v>
      </c>
      <c r="X15" s="32">
        <v>97.8</v>
      </c>
      <c r="Y15" s="32">
        <v>96.6</v>
      </c>
      <c r="Z15" s="32">
        <v>108.4</v>
      </c>
      <c r="AA15" s="32">
        <v>95.1</v>
      </c>
      <c r="AB15" s="32">
        <v>102.9</v>
      </c>
      <c r="AC15" s="32">
        <v>106.1</v>
      </c>
      <c r="AD15" s="32">
        <v>97.9</v>
      </c>
      <c r="AE15" s="32">
        <v>104</v>
      </c>
      <c r="AF15" s="32">
        <v>102.9</v>
      </c>
      <c r="AG15" s="32">
        <v>104</v>
      </c>
      <c r="AH15" s="32">
        <v>102.2</v>
      </c>
      <c r="AI15" s="32">
        <v>101.5</v>
      </c>
      <c r="AJ15" s="32">
        <v>97.8</v>
      </c>
      <c r="AK15" s="32">
        <v>100</v>
      </c>
      <c r="AL15" s="32">
        <v>102.3</v>
      </c>
      <c r="AM15" s="32">
        <v>92</v>
      </c>
      <c r="AN15" s="32">
        <v>103</v>
      </c>
      <c r="AO15" s="32">
        <v>108.5</v>
      </c>
      <c r="AP15" s="32">
        <v>97.9</v>
      </c>
      <c r="AQ15" s="32">
        <v>105.6</v>
      </c>
      <c r="AR15" s="32">
        <v>104</v>
      </c>
      <c r="AS15" s="32">
        <v>102.9</v>
      </c>
      <c r="AT15" s="32">
        <v>101.6</v>
      </c>
      <c r="AU15" s="32">
        <v>103.4</v>
      </c>
      <c r="AV15" s="32">
        <v>98.3</v>
      </c>
      <c r="AW15" s="32">
        <v>100.6</v>
      </c>
      <c r="AX15" s="32">
        <v>107.92115653968165</v>
      </c>
      <c r="AY15" s="32">
        <v>88.4</v>
      </c>
      <c r="AZ15" s="32">
        <v>100.4</v>
      </c>
      <c r="BA15" s="32">
        <v>108.1</v>
      </c>
      <c r="BB15" s="32">
        <v>100.2</v>
      </c>
      <c r="BC15" s="32">
        <v>102.2</v>
      </c>
      <c r="BD15" s="32">
        <v>104.8</v>
      </c>
      <c r="BE15" s="32">
        <v>100.7</v>
      </c>
      <c r="BF15" s="32">
        <v>100.9</v>
      </c>
      <c r="BG15" s="32">
        <v>98.3</v>
      </c>
      <c r="BH15" s="32">
        <v>97.7</v>
      </c>
      <c r="BI15" s="32">
        <v>95.8</v>
      </c>
      <c r="BJ15" s="32">
        <v>108.1</v>
      </c>
      <c r="BK15" s="32">
        <v>92.3</v>
      </c>
      <c r="BL15" s="32">
        <v>101.5</v>
      </c>
      <c r="BM15" s="32">
        <v>105.7</v>
      </c>
      <c r="BN15" s="32">
        <v>101.2</v>
      </c>
      <c r="BO15" s="32">
        <v>104.2</v>
      </c>
      <c r="BP15" s="32">
        <v>99.9</v>
      </c>
      <c r="BQ15" s="32">
        <v>104.3</v>
      </c>
      <c r="BR15" s="32">
        <v>99.8</v>
      </c>
      <c r="BS15" s="32">
        <v>98.1</v>
      </c>
      <c r="BT15" s="32">
        <v>100.5</v>
      </c>
      <c r="BU15" s="32">
        <v>98.9</v>
      </c>
      <c r="BV15" s="32">
        <v>104.7</v>
      </c>
      <c r="BW15" s="32">
        <v>95</v>
      </c>
      <c r="BX15" s="32">
        <v>104.1</v>
      </c>
      <c r="BY15" s="32">
        <v>99.2</v>
      </c>
      <c r="BZ15" s="32">
        <v>98.4</v>
      </c>
      <c r="CA15" s="32">
        <v>100.6</v>
      </c>
      <c r="CB15" s="32">
        <v>102.5</v>
      </c>
      <c r="CC15" s="32">
        <v>104.4</v>
      </c>
      <c r="CD15" s="32">
        <v>98.9</v>
      </c>
      <c r="CE15" s="32">
        <v>102.6</v>
      </c>
      <c r="CF15" s="32">
        <v>96.1</v>
      </c>
      <c r="CG15" s="32">
        <v>92.5</v>
      </c>
      <c r="CH15" s="32">
        <v>103.6</v>
      </c>
      <c r="CI15" s="32">
        <v>86.5</v>
      </c>
      <c r="CJ15" s="32">
        <v>101.8</v>
      </c>
      <c r="CK15" s="32">
        <v>103.1</v>
      </c>
      <c r="CL15" s="32">
        <v>99.9</v>
      </c>
      <c r="CM15" s="32">
        <v>99</v>
      </c>
      <c r="CN15" s="32">
        <v>104.7</v>
      </c>
      <c r="CO15" s="32">
        <v>100.7</v>
      </c>
      <c r="CP15" s="32">
        <v>97.3</v>
      </c>
      <c r="CQ15" s="32">
        <v>101.6</v>
      </c>
      <c r="CR15" s="32">
        <v>100.2</v>
      </c>
      <c r="CS15" s="32">
        <v>100.6</v>
      </c>
      <c r="CT15" s="32">
        <v>107.5</v>
      </c>
      <c r="CU15" s="32">
        <v>93.1</v>
      </c>
      <c r="CV15" s="32">
        <v>98.8</v>
      </c>
      <c r="CW15" s="32">
        <v>105.8</v>
      </c>
      <c r="CX15" s="32">
        <v>100.8</v>
      </c>
      <c r="CY15" s="32">
        <v>104.2</v>
      </c>
      <c r="CZ15" s="32">
        <v>107.4</v>
      </c>
      <c r="DA15" s="32">
        <v>101</v>
      </c>
      <c r="DB15" s="32">
        <v>96</v>
      </c>
      <c r="DC15" s="32">
        <v>100.2</v>
      </c>
      <c r="DD15" s="32">
        <v>98.8</v>
      </c>
      <c r="DE15" s="32">
        <v>103.2</v>
      </c>
      <c r="DF15" s="32">
        <v>105.3</v>
      </c>
      <c r="DG15" s="32">
        <v>91.1</v>
      </c>
      <c r="DH15" s="32">
        <v>98.6</v>
      </c>
      <c r="DI15" s="32">
        <v>106.8</v>
      </c>
      <c r="DJ15" s="32">
        <v>98.4</v>
      </c>
      <c r="DK15" s="32">
        <v>102.2</v>
      </c>
      <c r="DL15" s="32">
        <v>103</v>
      </c>
      <c r="DM15" s="32">
        <v>102.4</v>
      </c>
      <c r="DN15" s="32">
        <v>99.6</v>
      </c>
      <c r="DO15" s="32">
        <v>100.8</v>
      </c>
      <c r="DP15" s="32">
        <v>99.2</v>
      </c>
      <c r="DQ15" s="32">
        <v>101</v>
      </c>
      <c r="DR15" s="32">
        <v>118</v>
      </c>
      <c r="DS15" s="32">
        <v>85</v>
      </c>
      <c r="DT15" s="32">
        <v>99</v>
      </c>
      <c r="DU15" s="32">
        <v>104.6</v>
      </c>
      <c r="DV15" s="32">
        <v>99.7</v>
      </c>
      <c r="DW15" s="32">
        <v>103.8</v>
      </c>
      <c r="DX15" s="32">
        <v>102.4</v>
      </c>
      <c r="DY15" s="32">
        <v>103.4</v>
      </c>
      <c r="DZ15" s="32">
        <v>98.5</v>
      </c>
      <c r="EA15" s="32">
        <v>98.9</v>
      </c>
      <c r="EB15" s="32">
        <v>103.1</v>
      </c>
      <c r="EC15" s="32">
        <v>97.9</v>
      </c>
      <c r="ED15" s="32">
        <v>104.2</v>
      </c>
      <c r="EE15" s="32">
        <v>93.6</v>
      </c>
      <c r="EF15" s="32">
        <v>99.4</v>
      </c>
      <c r="EG15" s="32">
        <v>106.4</v>
      </c>
      <c r="EH15" s="32">
        <v>99.7</v>
      </c>
      <c r="EI15" s="32">
        <v>100.6</v>
      </c>
      <c r="EJ15" s="32">
        <v>101.9</v>
      </c>
      <c r="EK15" s="32">
        <v>103.1</v>
      </c>
      <c r="EL15" s="32">
        <v>98.3</v>
      </c>
      <c r="EM15" s="32">
        <v>98.4</v>
      </c>
      <c r="EN15" s="32">
        <v>100.2</v>
      </c>
      <c r="EO15" s="32">
        <v>98.3</v>
      </c>
      <c r="EP15" s="32">
        <v>108.7</v>
      </c>
      <c r="EQ15" s="32">
        <v>90.4</v>
      </c>
      <c r="ER15" s="32">
        <v>98</v>
      </c>
      <c r="ES15" s="32">
        <v>102.1</v>
      </c>
      <c r="ET15" s="32">
        <v>98.6</v>
      </c>
      <c r="EU15" s="32">
        <v>96.5</v>
      </c>
      <c r="EV15" s="32">
        <v>101.1</v>
      </c>
      <c r="EW15" s="32">
        <v>80.42</v>
      </c>
      <c r="EX15" s="32">
        <v>94.12</v>
      </c>
      <c r="EY15" s="32">
        <v>111.22</v>
      </c>
      <c r="EZ15" s="32">
        <v>91.22</v>
      </c>
      <c r="FA15" s="32">
        <v>112.12</v>
      </c>
      <c r="FB15" s="32">
        <v>103.32</v>
      </c>
      <c r="FC15" s="32">
        <v>79</v>
      </c>
      <c r="FD15" s="32">
        <v>95.9</v>
      </c>
      <c r="FE15" s="32">
        <v>96.6</v>
      </c>
      <c r="FF15" s="32">
        <v>94.5</v>
      </c>
      <c r="FG15" s="32">
        <v>93.7</v>
      </c>
      <c r="FH15" s="32">
        <v>104.6</v>
      </c>
      <c r="FI15" s="32">
        <v>108.6</v>
      </c>
      <c r="FJ15" s="32">
        <v>98.2</v>
      </c>
      <c r="FK15" s="32">
        <v>104.1</v>
      </c>
      <c r="FL15" s="32">
        <v>103.1</v>
      </c>
      <c r="FM15" s="34">
        <v>99.6</v>
      </c>
      <c r="FN15" s="34">
        <v>108.1</v>
      </c>
      <c r="FO15" s="34">
        <v>82.3</v>
      </c>
      <c r="FP15" s="34">
        <v>105.1</v>
      </c>
      <c r="FQ15" s="34">
        <v>110.8</v>
      </c>
      <c r="FR15" s="34">
        <v>97.3</v>
      </c>
      <c r="FS15" s="34">
        <v>106.1</v>
      </c>
      <c r="FT15" s="34">
        <v>102</v>
      </c>
      <c r="FU15" s="34">
        <v>101.58750185015246</v>
      </c>
      <c r="FV15" s="33">
        <v>96.5</v>
      </c>
      <c r="FW15" s="33">
        <v>110.1</v>
      </c>
      <c r="FX15" s="33">
        <v>95.4</v>
      </c>
      <c r="FY15" s="33">
        <v>99.4</v>
      </c>
      <c r="FZ15" s="33">
        <v>118.31328311761844</v>
      </c>
      <c r="GA15" s="33">
        <v>88.5</v>
      </c>
      <c r="GB15" s="24">
        <v>99.7</v>
      </c>
      <c r="GC15" s="24">
        <v>102.8</v>
      </c>
      <c r="GD15" s="33">
        <v>90.9</v>
      </c>
      <c r="GE15" s="24">
        <v>106.7</v>
      </c>
      <c r="GF15" s="33">
        <v>104.2</v>
      </c>
      <c r="GG15" s="33">
        <v>98.8</v>
      </c>
      <c r="GH15" s="33">
        <v>99.9</v>
      </c>
      <c r="GI15" s="33">
        <v>102.87751497135783</v>
      </c>
      <c r="GJ15" s="33">
        <v>96.859720606056399</v>
      </c>
      <c r="GK15" s="33">
        <v>101.6</v>
      </c>
      <c r="GL15" s="33">
        <v>118.20726689263077</v>
      </c>
      <c r="GM15" s="33">
        <v>84.601574162363505</v>
      </c>
      <c r="GN15" s="33">
        <v>103.13000119773312</v>
      </c>
      <c r="GO15" s="33">
        <v>100.39022807372753</v>
      </c>
      <c r="GP15" s="33">
        <v>101.49829624492652</v>
      </c>
      <c r="GQ15" s="33">
        <v>106.04154088492481</v>
      </c>
      <c r="GR15" s="33">
        <v>108.30279109764929</v>
      </c>
      <c r="GS15" s="33">
        <v>97.706616881454906</v>
      </c>
      <c r="GT15" s="33">
        <v>97.870001609030993</v>
      </c>
      <c r="GU15" s="24">
        <v>99.624778644873899</v>
      </c>
      <c r="GV15" s="24">
        <v>95.618121076857747</v>
      </c>
      <c r="GW15" s="24">
        <v>98.089854353618833</v>
      </c>
      <c r="GX15" s="24">
        <v>116.94588431473329</v>
      </c>
      <c r="GY15" s="24">
        <v>86.3</v>
      </c>
      <c r="GZ15" s="24">
        <v>101.9</v>
      </c>
      <c r="HA15" s="24">
        <v>101.2</v>
      </c>
      <c r="HB15" s="24">
        <v>103.8</v>
      </c>
      <c r="HC15" s="24">
        <v>103.3</v>
      </c>
      <c r="HD15" s="33">
        <v>104.72899080427</v>
      </c>
      <c r="HE15" s="33">
        <v>103.293309352609</v>
      </c>
      <c r="HF15" s="33">
        <v>96.3</v>
      </c>
      <c r="HG15" s="33">
        <v>102.4</v>
      </c>
      <c r="HH15" s="33">
        <v>98.1</v>
      </c>
      <c r="HI15" s="33">
        <v>97.4</v>
      </c>
      <c r="HJ15" s="33">
        <v>115.1</v>
      </c>
      <c r="HK15" s="33">
        <v>87.5</v>
      </c>
      <c r="HL15" s="33">
        <v>104.7</v>
      </c>
      <c r="HM15" s="33">
        <v>100.7</v>
      </c>
      <c r="HN15" s="33">
        <v>101</v>
      </c>
      <c r="HO15" s="33">
        <v>98.7</v>
      </c>
      <c r="HP15" s="33">
        <v>110.5</v>
      </c>
      <c r="HQ15" s="33">
        <v>100</v>
      </c>
      <c r="HR15" s="33">
        <v>94.5</v>
      </c>
      <c r="HS15" s="33">
        <v>108.7</v>
      </c>
      <c r="HT15" s="33">
        <v>96.6</v>
      </c>
      <c r="HU15" s="33">
        <v>100.4</v>
      </c>
      <c r="HV15" s="33">
        <v>117.7</v>
      </c>
      <c r="HW15" s="33">
        <v>78.900000000000006</v>
      </c>
      <c r="HX15" s="33">
        <v>108</v>
      </c>
      <c r="HY15" s="33">
        <v>99.1</v>
      </c>
      <c r="HZ15" s="33">
        <v>103</v>
      </c>
      <c r="IA15" s="33">
        <v>101.2</v>
      </c>
      <c r="IB15" s="33">
        <v>106.5</v>
      </c>
      <c r="IC15" s="33">
        <v>98.8</v>
      </c>
      <c r="ID15" s="33">
        <v>93.8</v>
      </c>
      <c r="IE15" s="33">
        <v>105</v>
      </c>
      <c r="IF15" s="33">
        <v>95.5</v>
      </c>
      <c r="IG15" s="33">
        <v>100.4</v>
      </c>
      <c r="IH15" s="33">
        <v>127.5</v>
      </c>
      <c r="II15" s="33">
        <v>76.900000000000006</v>
      </c>
    </row>
    <row r="16" spans="1:243">
      <c r="A16" s="186"/>
      <c r="B16" s="7" t="str">
        <f>IF('0'!A1=1,"Львівська","Lviv")</f>
        <v>Львівська</v>
      </c>
      <c r="C16" s="32">
        <v>86</v>
      </c>
      <c r="D16" s="32">
        <v>107.7</v>
      </c>
      <c r="E16" s="32">
        <v>106.4</v>
      </c>
      <c r="F16" s="32">
        <v>99</v>
      </c>
      <c r="G16" s="32">
        <v>101.2</v>
      </c>
      <c r="H16" s="32">
        <v>108.2</v>
      </c>
      <c r="I16" s="32">
        <v>105.4</v>
      </c>
      <c r="J16" s="32">
        <v>101</v>
      </c>
      <c r="K16" s="32">
        <v>98.2</v>
      </c>
      <c r="L16" s="32">
        <v>100.9</v>
      </c>
      <c r="M16" s="32">
        <v>96.4</v>
      </c>
      <c r="N16" s="32">
        <v>110.6</v>
      </c>
      <c r="O16" s="32">
        <v>88.7</v>
      </c>
      <c r="P16" s="32">
        <v>95.8</v>
      </c>
      <c r="Q16" s="32">
        <v>107.3</v>
      </c>
      <c r="R16" s="32">
        <v>100.6</v>
      </c>
      <c r="S16" s="32">
        <v>105</v>
      </c>
      <c r="T16" s="32">
        <v>110.8</v>
      </c>
      <c r="U16" s="32">
        <v>102.7</v>
      </c>
      <c r="V16" s="32">
        <v>99.2</v>
      </c>
      <c r="W16" s="32">
        <v>104.2</v>
      </c>
      <c r="X16" s="32">
        <v>97.1</v>
      </c>
      <c r="Y16" s="32">
        <v>95.4</v>
      </c>
      <c r="Z16" s="32">
        <v>110.6</v>
      </c>
      <c r="AA16" s="32">
        <v>93.5</v>
      </c>
      <c r="AB16" s="32">
        <v>103.9</v>
      </c>
      <c r="AC16" s="32">
        <v>107.8</v>
      </c>
      <c r="AD16" s="32">
        <v>97.8</v>
      </c>
      <c r="AE16" s="32">
        <v>100.9</v>
      </c>
      <c r="AF16" s="32">
        <v>110.8</v>
      </c>
      <c r="AG16" s="32">
        <v>100.5</v>
      </c>
      <c r="AH16" s="32">
        <v>97</v>
      </c>
      <c r="AI16" s="32">
        <v>106.6</v>
      </c>
      <c r="AJ16" s="32">
        <v>96.1</v>
      </c>
      <c r="AK16" s="32">
        <v>97.9</v>
      </c>
      <c r="AL16" s="32">
        <v>105.7</v>
      </c>
      <c r="AM16" s="32">
        <v>88.9</v>
      </c>
      <c r="AN16" s="32">
        <v>109.5</v>
      </c>
      <c r="AO16" s="32">
        <v>105.6</v>
      </c>
      <c r="AP16" s="32">
        <v>99.7</v>
      </c>
      <c r="AQ16" s="32">
        <v>104.1</v>
      </c>
      <c r="AR16" s="32">
        <v>109.3</v>
      </c>
      <c r="AS16" s="32">
        <v>101.2</v>
      </c>
      <c r="AT16" s="32">
        <v>100.2</v>
      </c>
      <c r="AU16" s="32">
        <v>102.8</v>
      </c>
      <c r="AV16" s="32">
        <v>100.7</v>
      </c>
      <c r="AW16" s="32">
        <v>98.6</v>
      </c>
      <c r="AX16" s="32">
        <v>111.29995458833884</v>
      </c>
      <c r="AY16" s="32">
        <v>83.8</v>
      </c>
      <c r="AZ16" s="32">
        <v>105.8</v>
      </c>
      <c r="BA16" s="32">
        <v>108</v>
      </c>
      <c r="BB16" s="32">
        <v>100.1</v>
      </c>
      <c r="BC16" s="32">
        <v>101.9</v>
      </c>
      <c r="BD16" s="32">
        <v>105.6</v>
      </c>
      <c r="BE16" s="32">
        <v>103.2</v>
      </c>
      <c r="BF16" s="32">
        <v>99.5</v>
      </c>
      <c r="BG16" s="32">
        <v>102</v>
      </c>
      <c r="BH16" s="32">
        <v>96.3</v>
      </c>
      <c r="BI16" s="32">
        <v>99.1</v>
      </c>
      <c r="BJ16" s="32">
        <v>113</v>
      </c>
      <c r="BK16" s="32">
        <v>84.1</v>
      </c>
      <c r="BL16" s="32">
        <v>104</v>
      </c>
      <c r="BM16" s="32">
        <v>106.1</v>
      </c>
      <c r="BN16" s="32">
        <v>98</v>
      </c>
      <c r="BO16" s="32">
        <v>105.3</v>
      </c>
      <c r="BP16" s="32">
        <v>105.5</v>
      </c>
      <c r="BQ16" s="32">
        <v>104.1</v>
      </c>
      <c r="BR16" s="32">
        <v>98.4</v>
      </c>
      <c r="BS16" s="32">
        <v>99.7</v>
      </c>
      <c r="BT16" s="32">
        <v>99.5</v>
      </c>
      <c r="BU16" s="32">
        <v>96.8</v>
      </c>
      <c r="BV16" s="32">
        <v>109.1</v>
      </c>
      <c r="BW16" s="32">
        <v>87</v>
      </c>
      <c r="BX16" s="32">
        <v>106</v>
      </c>
      <c r="BY16" s="32">
        <v>101.9</v>
      </c>
      <c r="BZ16" s="32">
        <v>95.1</v>
      </c>
      <c r="CA16" s="32">
        <v>102.6</v>
      </c>
      <c r="CB16" s="32">
        <v>103.8</v>
      </c>
      <c r="CC16" s="32">
        <v>103.8</v>
      </c>
      <c r="CD16" s="32">
        <v>97.2</v>
      </c>
      <c r="CE16" s="32">
        <v>101.5</v>
      </c>
      <c r="CF16" s="32">
        <v>99</v>
      </c>
      <c r="CG16" s="32">
        <v>94.3</v>
      </c>
      <c r="CH16" s="32">
        <v>106.5</v>
      </c>
      <c r="CI16" s="32">
        <v>78.5</v>
      </c>
      <c r="CJ16" s="32">
        <v>104.6</v>
      </c>
      <c r="CK16" s="32">
        <v>101.7</v>
      </c>
      <c r="CL16" s="32">
        <v>101.7</v>
      </c>
      <c r="CM16" s="32">
        <v>100.9</v>
      </c>
      <c r="CN16" s="32">
        <v>106.3</v>
      </c>
      <c r="CO16" s="32">
        <v>101.5</v>
      </c>
      <c r="CP16" s="32">
        <v>95.6</v>
      </c>
      <c r="CQ16" s="32">
        <v>101.6</v>
      </c>
      <c r="CR16" s="32">
        <v>98</v>
      </c>
      <c r="CS16" s="32">
        <v>96.9</v>
      </c>
      <c r="CT16" s="32">
        <v>113.7</v>
      </c>
      <c r="CU16" s="32">
        <v>84.5</v>
      </c>
      <c r="CV16" s="32">
        <v>105</v>
      </c>
      <c r="CW16" s="32">
        <v>104.4</v>
      </c>
      <c r="CX16" s="32">
        <v>98.3</v>
      </c>
      <c r="CY16" s="32">
        <v>104.8</v>
      </c>
      <c r="CZ16" s="32">
        <v>110.4</v>
      </c>
      <c r="DA16" s="32">
        <v>99.6</v>
      </c>
      <c r="DB16" s="32">
        <v>96.3</v>
      </c>
      <c r="DC16" s="32">
        <v>100.9</v>
      </c>
      <c r="DD16" s="32">
        <v>94.6</v>
      </c>
      <c r="DE16" s="32">
        <v>101</v>
      </c>
      <c r="DF16" s="32">
        <v>110.9</v>
      </c>
      <c r="DG16" s="32">
        <v>86.3</v>
      </c>
      <c r="DH16" s="32">
        <v>102</v>
      </c>
      <c r="DI16" s="32">
        <v>106</v>
      </c>
      <c r="DJ16" s="32">
        <v>98.8</v>
      </c>
      <c r="DK16" s="32">
        <v>100.1</v>
      </c>
      <c r="DL16" s="32">
        <v>105.6</v>
      </c>
      <c r="DM16" s="32">
        <v>103</v>
      </c>
      <c r="DN16" s="32">
        <v>99.1</v>
      </c>
      <c r="DO16" s="32">
        <v>101.1</v>
      </c>
      <c r="DP16" s="32">
        <v>97.6</v>
      </c>
      <c r="DQ16" s="32">
        <v>99.8</v>
      </c>
      <c r="DR16" s="32">
        <v>109.7</v>
      </c>
      <c r="DS16" s="32">
        <v>89.8</v>
      </c>
      <c r="DT16" s="32">
        <v>103.4</v>
      </c>
      <c r="DU16" s="32">
        <v>104.9</v>
      </c>
      <c r="DV16" s="32">
        <v>100</v>
      </c>
      <c r="DW16" s="32">
        <v>105.8</v>
      </c>
      <c r="DX16" s="32">
        <v>102.6</v>
      </c>
      <c r="DY16" s="32">
        <v>101.8</v>
      </c>
      <c r="DZ16" s="32">
        <v>98.4</v>
      </c>
      <c r="EA16" s="32">
        <v>99.6</v>
      </c>
      <c r="EB16" s="32">
        <v>100.5</v>
      </c>
      <c r="EC16" s="32">
        <v>98.6</v>
      </c>
      <c r="ED16" s="32">
        <v>106.3</v>
      </c>
      <c r="EE16" s="32">
        <v>89.4</v>
      </c>
      <c r="EF16" s="32">
        <v>101.1</v>
      </c>
      <c r="EG16" s="32">
        <v>108.7</v>
      </c>
      <c r="EH16" s="32">
        <v>101.5</v>
      </c>
      <c r="EI16" s="32">
        <v>98.4</v>
      </c>
      <c r="EJ16" s="32">
        <v>105.4</v>
      </c>
      <c r="EK16" s="32">
        <v>103.1</v>
      </c>
      <c r="EL16" s="32">
        <v>97</v>
      </c>
      <c r="EM16" s="32">
        <v>101.2</v>
      </c>
      <c r="EN16" s="32">
        <v>96.8</v>
      </c>
      <c r="EO16" s="32">
        <v>98.5</v>
      </c>
      <c r="EP16" s="32">
        <v>108.3</v>
      </c>
      <c r="EQ16" s="32">
        <v>86.3</v>
      </c>
      <c r="ER16" s="32">
        <v>101</v>
      </c>
      <c r="ES16" s="32">
        <v>103.9</v>
      </c>
      <c r="ET16" s="32">
        <v>97.5</v>
      </c>
      <c r="EU16" s="32">
        <v>100</v>
      </c>
      <c r="EV16" s="32">
        <v>102.2</v>
      </c>
      <c r="EW16" s="32">
        <v>101.4</v>
      </c>
      <c r="EX16" s="32">
        <v>93.2</v>
      </c>
      <c r="EY16" s="32">
        <v>98.7</v>
      </c>
      <c r="EZ16" s="32">
        <v>97.5</v>
      </c>
      <c r="FA16" s="32">
        <v>96.9</v>
      </c>
      <c r="FB16" s="32">
        <v>107.7</v>
      </c>
      <c r="FC16" s="32">
        <v>84.1</v>
      </c>
      <c r="FD16" s="32">
        <v>101.1</v>
      </c>
      <c r="FE16" s="32">
        <v>93.5</v>
      </c>
      <c r="FF16" s="32">
        <v>89.3</v>
      </c>
      <c r="FG16" s="32">
        <v>104</v>
      </c>
      <c r="FH16" s="32">
        <v>105.1</v>
      </c>
      <c r="FI16" s="32">
        <v>102.8</v>
      </c>
      <c r="FJ16" s="32">
        <v>96.8</v>
      </c>
      <c r="FK16" s="32">
        <v>100.8</v>
      </c>
      <c r="FL16" s="32">
        <v>105.4</v>
      </c>
      <c r="FM16" s="33">
        <v>97.7</v>
      </c>
      <c r="FN16" s="34">
        <v>117.8</v>
      </c>
      <c r="FO16" s="34">
        <v>78.599999999999994</v>
      </c>
      <c r="FP16" s="34">
        <v>105.5</v>
      </c>
      <c r="FQ16" s="34">
        <v>104.2</v>
      </c>
      <c r="FR16" s="34">
        <v>96.9</v>
      </c>
      <c r="FS16" s="34">
        <v>103.2</v>
      </c>
      <c r="FT16" s="34">
        <v>110.7</v>
      </c>
      <c r="FU16" s="34">
        <v>97.94235283866459</v>
      </c>
      <c r="FV16" s="33">
        <v>97.4</v>
      </c>
      <c r="FW16" s="33">
        <v>101</v>
      </c>
      <c r="FX16" s="33">
        <v>94</v>
      </c>
      <c r="FY16" s="33">
        <v>102.3</v>
      </c>
      <c r="FZ16" s="33">
        <v>117.32161254209484</v>
      </c>
      <c r="GA16" s="33">
        <v>94.8</v>
      </c>
      <c r="GB16" s="24">
        <v>100.4</v>
      </c>
      <c r="GC16" s="24">
        <v>107.8</v>
      </c>
      <c r="GD16" s="33">
        <v>98.2</v>
      </c>
      <c r="GE16" s="24">
        <v>103.6</v>
      </c>
      <c r="GF16" s="33">
        <v>106.6</v>
      </c>
      <c r="GG16" s="33">
        <v>97.4</v>
      </c>
      <c r="GH16" s="33">
        <v>99.4</v>
      </c>
      <c r="GI16" s="33">
        <v>102.70283440224996</v>
      </c>
      <c r="GJ16" s="33">
        <v>96.18980594343401</v>
      </c>
      <c r="GK16" s="33">
        <v>99.7</v>
      </c>
      <c r="GL16" s="33">
        <v>116.64295698421616</v>
      </c>
      <c r="GM16" s="33">
        <v>86.838780760538199</v>
      </c>
      <c r="GN16" s="33">
        <v>100.25575655002037</v>
      </c>
      <c r="GO16" s="33">
        <v>104.51427149119077</v>
      </c>
      <c r="GP16" s="33">
        <v>100.59890983579815</v>
      </c>
      <c r="GQ16" s="33">
        <v>103.60411523714481</v>
      </c>
      <c r="GR16" s="33">
        <v>106.53343685665939</v>
      </c>
      <c r="GS16" s="33">
        <v>103.3954170485892</v>
      </c>
      <c r="GT16" s="33">
        <v>95.875080340945075</v>
      </c>
      <c r="GU16" s="24">
        <v>100.98426585630516</v>
      </c>
      <c r="GV16" s="24">
        <v>98.176755631738303</v>
      </c>
      <c r="GW16" s="24">
        <v>96.331461904362953</v>
      </c>
      <c r="GX16" s="24">
        <v>110.53035764766949</v>
      </c>
      <c r="GY16" s="24">
        <v>89</v>
      </c>
      <c r="GZ16" s="24">
        <v>101</v>
      </c>
      <c r="HA16" s="24">
        <v>104.9</v>
      </c>
      <c r="HB16" s="24">
        <v>99.9</v>
      </c>
      <c r="HC16" s="24">
        <v>102.9</v>
      </c>
      <c r="HD16" s="33">
        <v>105.385445057113</v>
      </c>
      <c r="HE16" s="33">
        <v>100.98200489905101</v>
      </c>
      <c r="HF16" s="33">
        <v>96.7</v>
      </c>
      <c r="HG16" s="33">
        <v>101.9</v>
      </c>
      <c r="HH16" s="33">
        <v>97.7</v>
      </c>
      <c r="HI16" s="33">
        <v>98.7</v>
      </c>
      <c r="HJ16" s="33">
        <v>111.2</v>
      </c>
      <c r="HK16" s="33">
        <v>93.4</v>
      </c>
      <c r="HL16" s="33">
        <v>100.2</v>
      </c>
      <c r="HM16" s="33">
        <v>101.5</v>
      </c>
      <c r="HN16" s="33">
        <v>89.4</v>
      </c>
      <c r="HO16" s="33">
        <v>102</v>
      </c>
      <c r="HP16" s="33">
        <v>111.4</v>
      </c>
      <c r="HQ16" s="33">
        <v>103.4</v>
      </c>
      <c r="HR16" s="33">
        <v>97.3</v>
      </c>
      <c r="HS16" s="33">
        <v>106.9</v>
      </c>
      <c r="HT16" s="33">
        <v>97.6</v>
      </c>
      <c r="HU16" s="33">
        <v>96.7</v>
      </c>
      <c r="HV16" s="33">
        <v>116.4</v>
      </c>
      <c r="HW16" s="33">
        <v>87.2</v>
      </c>
      <c r="HX16" s="33">
        <v>99.6</v>
      </c>
      <c r="HY16" s="33">
        <v>105.5</v>
      </c>
      <c r="HZ16" s="33">
        <v>100.8</v>
      </c>
      <c r="IA16" s="33">
        <v>98.6</v>
      </c>
      <c r="IB16" s="33">
        <v>107.2</v>
      </c>
      <c r="IC16" s="33">
        <v>100.2</v>
      </c>
      <c r="ID16" s="33">
        <v>98.8</v>
      </c>
      <c r="IE16" s="33">
        <v>101.4</v>
      </c>
      <c r="IF16" s="33">
        <v>95.4</v>
      </c>
      <c r="IG16" s="33">
        <v>101</v>
      </c>
      <c r="IH16" s="33">
        <v>118.5</v>
      </c>
      <c r="II16" s="33">
        <v>83.4</v>
      </c>
    </row>
    <row r="17" spans="1:243">
      <c r="A17" s="186"/>
      <c r="B17" s="7" t="str">
        <f>IF('0'!A1=1,"Миколаївська","Mykolayiv")</f>
        <v>Миколаївська</v>
      </c>
      <c r="C17" s="32">
        <v>82.4</v>
      </c>
      <c r="D17" s="32" t="s">
        <v>4</v>
      </c>
      <c r="E17" s="32">
        <v>107.5</v>
      </c>
      <c r="F17" s="32">
        <v>95.5</v>
      </c>
      <c r="G17" s="32">
        <v>104.1</v>
      </c>
      <c r="H17" s="32">
        <v>105.7</v>
      </c>
      <c r="I17" s="32">
        <v>111.5</v>
      </c>
      <c r="J17" s="32">
        <v>93.7</v>
      </c>
      <c r="K17" s="32">
        <v>103.7</v>
      </c>
      <c r="L17" s="32">
        <v>95.6</v>
      </c>
      <c r="M17" s="32">
        <v>96.4</v>
      </c>
      <c r="N17" s="32">
        <v>114.7</v>
      </c>
      <c r="O17" s="32">
        <v>86.6</v>
      </c>
      <c r="P17" s="32">
        <v>96</v>
      </c>
      <c r="Q17" s="32">
        <v>101.5</v>
      </c>
      <c r="R17" s="32">
        <v>101.3</v>
      </c>
      <c r="S17" s="32">
        <v>100.7</v>
      </c>
      <c r="T17" s="32">
        <v>110.5</v>
      </c>
      <c r="U17" s="32">
        <v>103.1</v>
      </c>
      <c r="V17" s="32">
        <v>99.6</v>
      </c>
      <c r="W17" s="32">
        <v>104</v>
      </c>
      <c r="X17" s="32">
        <v>97.1</v>
      </c>
      <c r="Y17" s="32">
        <v>94.2</v>
      </c>
      <c r="Z17" s="32">
        <v>115.1</v>
      </c>
      <c r="AA17" s="32">
        <v>92.8</v>
      </c>
      <c r="AB17" s="32">
        <v>100.3</v>
      </c>
      <c r="AC17" s="32">
        <v>102.8</v>
      </c>
      <c r="AD17" s="32">
        <v>103.7</v>
      </c>
      <c r="AE17" s="32">
        <v>96.9</v>
      </c>
      <c r="AF17" s="32">
        <v>108.3</v>
      </c>
      <c r="AG17" s="32">
        <v>101.9</v>
      </c>
      <c r="AH17" s="32">
        <v>97.3</v>
      </c>
      <c r="AI17" s="32">
        <v>103.4</v>
      </c>
      <c r="AJ17" s="32">
        <v>99</v>
      </c>
      <c r="AK17" s="32">
        <v>100.5</v>
      </c>
      <c r="AL17" s="32">
        <v>108.7</v>
      </c>
      <c r="AM17" s="32">
        <v>90.3</v>
      </c>
      <c r="AN17" s="32">
        <v>102.2</v>
      </c>
      <c r="AO17" s="32">
        <v>104.8</v>
      </c>
      <c r="AP17" s="32">
        <v>97.2</v>
      </c>
      <c r="AQ17" s="32">
        <v>105.5</v>
      </c>
      <c r="AR17" s="32">
        <v>104.7</v>
      </c>
      <c r="AS17" s="32">
        <v>102.4</v>
      </c>
      <c r="AT17" s="32">
        <v>94.9</v>
      </c>
      <c r="AU17" s="32">
        <v>107.2</v>
      </c>
      <c r="AV17" s="32">
        <v>99</v>
      </c>
      <c r="AW17" s="32">
        <v>102.5</v>
      </c>
      <c r="AX17" s="32">
        <v>113.07732377759538</v>
      </c>
      <c r="AY17" s="32">
        <v>89</v>
      </c>
      <c r="AZ17" s="32">
        <v>98.6</v>
      </c>
      <c r="BA17" s="32">
        <v>104.5</v>
      </c>
      <c r="BB17" s="32">
        <v>99.4</v>
      </c>
      <c r="BC17" s="32">
        <v>103.6</v>
      </c>
      <c r="BD17" s="32">
        <v>106.3</v>
      </c>
      <c r="BE17" s="32">
        <v>103.8</v>
      </c>
      <c r="BF17" s="32">
        <v>97.2</v>
      </c>
      <c r="BG17" s="32">
        <v>100.5</v>
      </c>
      <c r="BH17" s="32">
        <v>97.7</v>
      </c>
      <c r="BI17" s="32">
        <v>99.5</v>
      </c>
      <c r="BJ17" s="32">
        <v>116.1</v>
      </c>
      <c r="BK17" s="32">
        <v>83.4</v>
      </c>
      <c r="BL17" s="32">
        <v>100.4</v>
      </c>
      <c r="BM17" s="32">
        <v>108.9</v>
      </c>
      <c r="BN17" s="32">
        <v>102.8</v>
      </c>
      <c r="BO17" s="32">
        <v>99.7</v>
      </c>
      <c r="BP17" s="32">
        <v>104.3</v>
      </c>
      <c r="BQ17" s="32">
        <v>103</v>
      </c>
      <c r="BR17" s="32">
        <v>96.2</v>
      </c>
      <c r="BS17" s="32">
        <v>99.2</v>
      </c>
      <c r="BT17" s="32">
        <v>99.8</v>
      </c>
      <c r="BU17" s="32">
        <v>98</v>
      </c>
      <c r="BV17" s="32">
        <v>111.1</v>
      </c>
      <c r="BW17" s="32">
        <v>89.2</v>
      </c>
      <c r="BX17" s="32">
        <v>101.5</v>
      </c>
      <c r="BY17" s="32">
        <v>100.5</v>
      </c>
      <c r="BZ17" s="32">
        <v>99.9</v>
      </c>
      <c r="CA17" s="32">
        <v>100.5</v>
      </c>
      <c r="CB17" s="32">
        <v>106</v>
      </c>
      <c r="CC17" s="32">
        <v>103.4</v>
      </c>
      <c r="CD17" s="32">
        <v>94.8</v>
      </c>
      <c r="CE17" s="32">
        <v>101.8</v>
      </c>
      <c r="CF17" s="32">
        <v>102.5</v>
      </c>
      <c r="CG17" s="32">
        <v>95.7</v>
      </c>
      <c r="CH17" s="32">
        <v>113.1</v>
      </c>
      <c r="CI17" s="32">
        <v>77.7</v>
      </c>
      <c r="CJ17" s="32">
        <v>101.6</v>
      </c>
      <c r="CK17" s="32">
        <v>107.7</v>
      </c>
      <c r="CL17" s="32">
        <v>100.7</v>
      </c>
      <c r="CM17" s="32">
        <v>96.4</v>
      </c>
      <c r="CN17" s="32">
        <v>105.6</v>
      </c>
      <c r="CO17" s="32">
        <v>101.1</v>
      </c>
      <c r="CP17" s="32">
        <v>95.3</v>
      </c>
      <c r="CQ17" s="32">
        <v>102.9</v>
      </c>
      <c r="CR17" s="32">
        <v>97.4</v>
      </c>
      <c r="CS17" s="32">
        <v>99.3</v>
      </c>
      <c r="CT17" s="32">
        <v>117.5</v>
      </c>
      <c r="CU17" s="32">
        <v>81.8</v>
      </c>
      <c r="CV17" s="32">
        <v>101.9</v>
      </c>
      <c r="CW17" s="32">
        <v>109.4</v>
      </c>
      <c r="CX17" s="32">
        <v>96.6</v>
      </c>
      <c r="CY17" s="32">
        <v>107.5</v>
      </c>
      <c r="CZ17" s="32">
        <v>109.2</v>
      </c>
      <c r="DA17" s="32">
        <v>97.8</v>
      </c>
      <c r="DB17" s="32">
        <v>94.7</v>
      </c>
      <c r="DC17" s="32">
        <v>98.9</v>
      </c>
      <c r="DD17" s="32">
        <v>97.7</v>
      </c>
      <c r="DE17" s="32">
        <v>99.5</v>
      </c>
      <c r="DF17" s="32">
        <v>114.7</v>
      </c>
      <c r="DG17" s="32">
        <v>84.7</v>
      </c>
      <c r="DH17" s="32">
        <v>102</v>
      </c>
      <c r="DI17" s="32">
        <v>107.6</v>
      </c>
      <c r="DJ17" s="32">
        <v>94.8</v>
      </c>
      <c r="DK17" s="32">
        <v>100.4</v>
      </c>
      <c r="DL17" s="32">
        <v>105.8</v>
      </c>
      <c r="DM17" s="32">
        <v>103.6</v>
      </c>
      <c r="DN17" s="32">
        <v>98.3</v>
      </c>
      <c r="DO17" s="32">
        <v>100.8</v>
      </c>
      <c r="DP17" s="32">
        <v>101.8</v>
      </c>
      <c r="DQ17" s="32">
        <v>98.1</v>
      </c>
      <c r="DR17" s="32">
        <v>113.1</v>
      </c>
      <c r="DS17" s="32">
        <v>88.2</v>
      </c>
      <c r="DT17" s="32">
        <v>110.1</v>
      </c>
      <c r="DU17" s="32">
        <v>96.7</v>
      </c>
      <c r="DV17" s="32">
        <v>100.6</v>
      </c>
      <c r="DW17" s="32">
        <v>104.8</v>
      </c>
      <c r="DX17" s="32">
        <v>103.1</v>
      </c>
      <c r="DY17" s="32">
        <v>102.5</v>
      </c>
      <c r="DZ17" s="32">
        <v>95.7</v>
      </c>
      <c r="EA17" s="32">
        <v>100.4</v>
      </c>
      <c r="EB17" s="32">
        <v>100.7</v>
      </c>
      <c r="EC17" s="32">
        <v>101.5</v>
      </c>
      <c r="ED17" s="32">
        <v>114.3</v>
      </c>
      <c r="EE17" s="32">
        <v>86.6</v>
      </c>
      <c r="EF17" s="32">
        <v>105.7</v>
      </c>
      <c r="EG17" s="32">
        <v>97</v>
      </c>
      <c r="EH17" s="32">
        <v>101.1</v>
      </c>
      <c r="EI17" s="32">
        <v>102.7</v>
      </c>
      <c r="EJ17" s="32">
        <v>104.3</v>
      </c>
      <c r="EK17" s="32">
        <v>101.4</v>
      </c>
      <c r="EL17" s="32">
        <v>96.2</v>
      </c>
      <c r="EM17" s="32">
        <v>98.7</v>
      </c>
      <c r="EN17" s="32">
        <v>99.5</v>
      </c>
      <c r="EO17" s="32">
        <v>100.4</v>
      </c>
      <c r="EP17" s="32">
        <v>117.6</v>
      </c>
      <c r="EQ17" s="32">
        <v>81.3</v>
      </c>
      <c r="ER17" s="32">
        <v>103.3</v>
      </c>
      <c r="ES17" s="32">
        <v>105.1</v>
      </c>
      <c r="ET17" s="32">
        <v>96.3</v>
      </c>
      <c r="EU17" s="32">
        <v>96.1</v>
      </c>
      <c r="EV17" s="32">
        <v>105.8</v>
      </c>
      <c r="EW17" s="32">
        <v>99.1</v>
      </c>
      <c r="EX17" s="32">
        <v>93.4</v>
      </c>
      <c r="EY17" s="32">
        <v>96.5</v>
      </c>
      <c r="EZ17" s="32">
        <v>97.9</v>
      </c>
      <c r="FA17" s="32">
        <v>98.5</v>
      </c>
      <c r="FB17" s="32">
        <v>120.2</v>
      </c>
      <c r="FC17" s="32">
        <v>78.3</v>
      </c>
      <c r="FD17" s="32">
        <v>98.6</v>
      </c>
      <c r="FE17" s="32">
        <v>96.2</v>
      </c>
      <c r="FF17" s="32">
        <v>88</v>
      </c>
      <c r="FG17" s="32">
        <v>98.4</v>
      </c>
      <c r="FH17" s="32">
        <v>111.1</v>
      </c>
      <c r="FI17" s="32">
        <v>102.9</v>
      </c>
      <c r="FJ17" s="32">
        <v>92.6</v>
      </c>
      <c r="FK17" s="32">
        <v>100.3</v>
      </c>
      <c r="FL17" s="32">
        <v>108.7</v>
      </c>
      <c r="FM17" s="33">
        <v>94.7</v>
      </c>
      <c r="FN17" s="34">
        <v>124.3</v>
      </c>
      <c r="FO17" s="34">
        <v>75.400000000000006</v>
      </c>
      <c r="FP17" s="34">
        <v>101.5</v>
      </c>
      <c r="FQ17" s="34">
        <v>110</v>
      </c>
      <c r="FR17" s="34">
        <v>92.9</v>
      </c>
      <c r="FS17" s="34">
        <v>107.9</v>
      </c>
      <c r="FT17" s="34">
        <v>107.8</v>
      </c>
      <c r="FU17" s="34">
        <v>98.942384293138431</v>
      </c>
      <c r="FV17" s="33">
        <v>96.7</v>
      </c>
      <c r="FW17" s="33">
        <v>102.3</v>
      </c>
      <c r="FX17" s="33">
        <v>96</v>
      </c>
      <c r="FY17" s="33">
        <v>96.7</v>
      </c>
      <c r="FZ17" s="33">
        <v>127.88533467519285</v>
      </c>
      <c r="GA17" s="33">
        <v>88.1</v>
      </c>
      <c r="GB17" s="24">
        <v>101.2</v>
      </c>
      <c r="GC17" s="24">
        <v>107.1</v>
      </c>
      <c r="GD17" s="33">
        <v>94.9</v>
      </c>
      <c r="GE17" s="24">
        <v>105.1</v>
      </c>
      <c r="GF17" s="33">
        <v>102.9</v>
      </c>
      <c r="GG17" s="33">
        <v>99.5</v>
      </c>
      <c r="GH17" s="33">
        <v>97.2</v>
      </c>
      <c r="GI17" s="33">
        <v>101.74576918775502</v>
      </c>
      <c r="GJ17" s="33">
        <v>98.103224195015486</v>
      </c>
      <c r="GK17" s="33">
        <v>98.7</v>
      </c>
      <c r="GL17" s="33">
        <v>128.50085870333538</v>
      </c>
      <c r="GM17" s="33">
        <v>78.944521449073306</v>
      </c>
      <c r="GN17" s="33">
        <v>101.18055331900131</v>
      </c>
      <c r="GO17" s="33">
        <v>106.71674939581254</v>
      </c>
      <c r="GP17" s="33">
        <v>96.443137901737288</v>
      </c>
      <c r="GQ17" s="33">
        <v>104.70005807524869</v>
      </c>
      <c r="GR17" s="33">
        <v>109.53997148069294</v>
      </c>
      <c r="GS17" s="33">
        <v>97.060860662325169</v>
      </c>
      <c r="GT17" s="33">
        <v>98.914659867077788</v>
      </c>
      <c r="GU17" s="24">
        <v>98.265198774624693</v>
      </c>
      <c r="GV17" s="24">
        <v>99.751794995091345</v>
      </c>
      <c r="GW17" s="24">
        <v>98.90762545151442</v>
      </c>
      <c r="GX17" s="24">
        <v>120.25690934337089</v>
      </c>
      <c r="GY17" s="24">
        <v>83.1</v>
      </c>
      <c r="GZ17" s="24">
        <v>101.1</v>
      </c>
      <c r="HA17" s="24">
        <v>116.4</v>
      </c>
      <c r="HB17" s="24">
        <v>88.6</v>
      </c>
      <c r="HC17" s="24">
        <v>102.8</v>
      </c>
      <c r="HD17" s="33">
        <v>110.179353610833</v>
      </c>
      <c r="HE17" s="33">
        <v>99.946224935249006</v>
      </c>
      <c r="HF17" s="33">
        <v>96.3</v>
      </c>
      <c r="HG17" s="33">
        <v>102.3</v>
      </c>
      <c r="HH17" s="33">
        <v>98.1</v>
      </c>
      <c r="HI17" s="33">
        <v>97.9</v>
      </c>
      <c r="HJ17" s="33">
        <v>130.4</v>
      </c>
      <c r="HK17" s="33">
        <v>82</v>
      </c>
      <c r="HL17" s="33">
        <v>98.9</v>
      </c>
      <c r="HM17" s="33">
        <v>106.7</v>
      </c>
      <c r="HN17" s="33">
        <v>88.9</v>
      </c>
      <c r="HO17" s="33">
        <v>103.6</v>
      </c>
      <c r="HP17" s="33">
        <v>108.1</v>
      </c>
      <c r="HQ17" s="33">
        <v>104.8</v>
      </c>
      <c r="HR17" s="33">
        <v>96.5</v>
      </c>
      <c r="HS17" s="33">
        <v>102.8</v>
      </c>
      <c r="HT17" s="33">
        <v>102.4</v>
      </c>
      <c r="HU17" s="33">
        <v>97</v>
      </c>
      <c r="HV17" s="33">
        <v>122.2</v>
      </c>
      <c r="HW17" s="33">
        <v>84.7</v>
      </c>
      <c r="HX17" s="33">
        <v>97.7</v>
      </c>
      <c r="HY17" s="33">
        <v>106.9</v>
      </c>
      <c r="HZ17" s="33">
        <v>93.3</v>
      </c>
      <c r="IA17" s="33">
        <v>102.9</v>
      </c>
      <c r="IB17" s="33">
        <v>106.4</v>
      </c>
      <c r="IC17" s="33">
        <v>100.4</v>
      </c>
      <c r="ID17" s="33">
        <v>98</v>
      </c>
      <c r="IE17" s="33">
        <v>100.9</v>
      </c>
      <c r="IF17" s="33">
        <v>95.3</v>
      </c>
      <c r="IG17" s="33">
        <v>98.6</v>
      </c>
      <c r="IH17" s="33">
        <v>135.19999999999999</v>
      </c>
      <c r="II17" s="33">
        <v>77.3</v>
      </c>
    </row>
    <row r="18" spans="1:243">
      <c r="A18" s="186"/>
      <c r="B18" s="7" t="str">
        <f>IF('0'!A1=1,"Одеська","Odesa")</f>
        <v>Одеська</v>
      </c>
      <c r="C18" s="32">
        <v>86.2</v>
      </c>
      <c r="D18" s="32" t="s">
        <v>5</v>
      </c>
      <c r="E18" s="32">
        <v>103.8</v>
      </c>
      <c r="F18" s="32">
        <v>97.5</v>
      </c>
      <c r="G18" s="32">
        <v>104.9</v>
      </c>
      <c r="H18" s="32">
        <v>110.5</v>
      </c>
      <c r="I18" s="32">
        <v>104.5</v>
      </c>
      <c r="J18" s="32">
        <v>97.3</v>
      </c>
      <c r="K18" s="32">
        <v>100.8</v>
      </c>
      <c r="L18" s="32">
        <v>96.6</v>
      </c>
      <c r="M18" s="32">
        <v>101.5</v>
      </c>
      <c r="N18" s="32">
        <v>112.5</v>
      </c>
      <c r="O18" s="32">
        <v>86</v>
      </c>
      <c r="P18" s="32">
        <v>100.5</v>
      </c>
      <c r="Q18" s="32">
        <v>98.2</v>
      </c>
      <c r="R18" s="32">
        <v>101.9</v>
      </c>
      <c r="S18" s="32">
        <v>105</v>
      </c>
      <c r="T18" s="32">
        <v>109.2</v>
      </c>
      <c r="U18" s="32">
        <v>100.1</v>
      </c>
      <c r="V18" s="32">
        <v>99.2</v>
      </c>
      <c r="W18" s="32">
        <v>103.6</v>
      </c>
      <c r="X18" s="32">
        <v>96.3</v>
      </c>
      <c r="Y18" s="32">
        <v>99</v>
      </c>
      <c r="Z18" s="32">
        <v>109</v>
      </c>
      <c r="AA18" s="32">
        <v>98.5</v>
      </c>
      <c r="AB18" s="32">
        <v>105</v>
      </c>
      <c r="AC18" s="32">
        <v>101.3</v>
      </c>
      <c r="AD18" s="32">
        <v>98.9</v>
      </c>
      <c r="AE18" s="32">
        <v>102.4</v>
      </c>
      <c r="AF18" s="32">
        <v>103.7</v>
      </c>
      <c r="AG18" s="32">
        <v>103.5</v>
      </c>
      <c r="AH18" s="32">
        <v>99.8</v>
      </c>
      <c r="AI18" s="32">
        <v>99.4</v>
      </c>
      <c r="AJ18" s="32">
        <v>99.7</v>
      </c>
      <c r="AK18" s="32">
        <v>100.3</v>
      </c>
      <c r="AL18" s="32">
        <v>109.8</v>
      </c>
      <c r="AM18" s="32">
        <v>93.1</v>
      </c>
      <c r="AN18" s="32">
        <v>100</v>
      </c>
      <c r="AO18" s="32">
        <v>104.6</v>
      </c>
      <c r="AP18" s="32">
        <v>99.9</v>
      </c>
      <c r="AQ18" s="32">
        <v>107.4</v>
      </c>
      <c r="AR18" s="32">
        <v>106</v>
      </c>
      <c r="AS18" s="32">
        <v>100.4</v>
      </c>
      <c r="AT18" s="32">
        <v>97.8</v>
      </c>
      <c r="AU18" s="32">
        <v>103.6</v>
      </c>
      <c r="AV18" s="32">
        <v>102.8</v>
      </c>
      <c r="AW18" s="32">
        <v>99.7</v>
      </c>
      <c r="AX18" s="32">
        <v>114.57107052196982</v>
      </c>
      <c r="AY18" s="32">
        <v>81</v>
      </c>
      <c r="AZ18" s="32">
        <v>102.8</v>
      </c>
      <c r="BA18" s="32">
        <v>107.6</v>
      </c>
      <c r="BB18" s="32">
        <v>100.4</v>
      </c>
      <c r="BC18" s="32">
        <v>103.7</v>
      </c>
      <c r="BD18" s="32">
        <v>104.8</v>
      </c>
      <c r="BE18" s="32">
        <v>100.7</v>
      </c>
      <c r="BF18" s="32">
        <v>97.9</v>
      </c>
      <c r="BG18" s="32">
        <v>101.5</v>
      </c>
      <c r="BH18" s="32">
        <v>96.7</v>
      </c>
      <c r="BI18" s="32">
        <v>98.9</v>
      </c>
      <c r="BJ18" s="32">
        <v>118</v>
      </c>
      <c r="BK18" s="32">
        <v>87.7</v>
      </c>
      <c r="BL18" s="32">
        <v>99.4</v>
      </c>
      <c r="BM18" s="32">
        <v>103.9</v>
      </c>
      <c r="BN18" s="32">
        <v>99</v>
      </c>
      <c r="BO18" s="32">
        <v>105.7</v>
      </c>
      <c r="BP18" s="32">
        <v>106</v>
      </c>
      <c r="BQ18" s="32">
        <v>96.8</v>
      </c>
      <c r="BR18" s="32">
        <v>96.8</v>
      </c>
      <c r="BS18" s="32">
        <v>99.7</v>
      </c>
      <c r="BT18" s="32">
        <v>101.2</v>
      </c>
      <c r="BU18" s="32">
        <v>99.9</v>
      </c>
      <c r="BV18" s="32">
        <v>111.3</v>
      </c>
      <c r="BW18" s="32">
        <v>89</v>
      </c>
      <c r="BX18" s="32">
        <v>100.9</v>
      </c>
      <c r="BY18" s="32">
        <v>100</v>
      </c>
      <c r="BZ18" s="32">
        <v>94.5</v>
      </c>
      <c r="CA18" s="32">
        <v>103.6</v>
      </c>
      <c r="CB18" s="32">
        <v>106.1</v>
      </c>
      <c r="CC18" s="32">
        <v>102</v>
      </c>
      <c r="CD18" s="32">
        <v>95.5</v>
      </c>
      <c r="CE18" s="32">
        <v>103</v>
      </c>
      <c r="CF18" s="32">
        <v>102.1</v>
      </c>
      <c r="CG18" s="32">
        <v>92.5</v>
      </c>
      <c r="CH18" s="32">
        <v>117.3</v>
      </c>
      <c r="CI18" s="32">
        <v>77.5</v>
      </c>
      <c r="CJ18" s="32">
        <v>98.6</v>
      </c>
      <c r="CK18" s="32">
        <v>103</v>
      </c>
      <c r="CL18" s="32">
        <v>100.4</v>
      </c>
      <c r="CM18" s="32">
        <v>101.2</v>
      </c>
      <c r="CN18" s="32">
        <v>105.7</v>
      </c>
      <c r="CO18" s="32">
        <v>102.5</v>
      </c>
      <c r="CP18" s="32">
        <v>93.8</v>
      </c>
      <c r="CQ18" s="32">
        <v>101.6</v>
      </c>
      <c r="CR18" s="32">
        <v>97.8</v>
      </c>
      <c r="CS18" s="32">
        <v>100.3</v>
      </c>
      <c r="CT18" s="32">
        <v>126</v>
      </c>
      <c r="CU18" s="32">
        <v>81.5</v>
      </c>
      <c r="CV18" s="32">
        <v>95.1</v>
      </c>
      <c r="CW18" s="32">
        <v>103.6</v>
      </c>
      <c r="CX18" s="32">
        <v>100.9</v>
      </c>
      <c r="CY18" s="32">
        <v>106.9</v>
      </c>
      <c r="CZ18" s="32">
        <v>109.6</v>
      </c>
      <c r="DA18" s="32">
        <v>99.6</v>
      </c>
      <c r="DB18" s="32">
        <v>93.7</v>
      </c>
      <c r="DC18" s="32">
        <v>98.7</v>
      </c>
      <c r="DD18" s="32">
        <v>98.2</v>
      </c>
      <c r="DE18" s="32">
        <v>100</v>
      </c>
      <c r="DF18" s="32">
        <v>113.8</v>
      </c>
      <c r="DG18" s="32">
        <v>88.3</v>
      </c>
      <c r="DH18" s="32">
        <v>97.5</v>
      </c>
      <c r="DI18" s="32">
        <v>104.1</v>
      </c>
      <c r="DJ18" s="32">
        <v>99.1</v>
      </c>
      <c r="DK18" s="32">
        <v>103.4</v>
      </c>
      <c r="DL18" s="32">
        <v>105.3</v>
      </c>
      <c r="DM18" s="32">
        <v>102.1</v>
      </c>
      <c r="DN18" s="32">
        <v>96.1</v>
      </c>
      <c r="DO18" s="32">
        <v>101.3</v>
      </c>
      <c r="DP18" s="32">
        <v>100.6</v>
      </c>
      <c r="DQ18" s="32">
        <v>100.7</v>
      </c>
      <c r="DR18" s="32">
        <v>113.7</v>
      </c>
      <c r="DS18" s="32">
        <v>90.9</v>
      </c>
      <c r="DT18" s="32">
        <v>96</v>
      </c>
      <c r="DU18" s="32">
        <v>107.2</v>
      </c>
      <c r="DV18" s="32">
        <v>99</v>
      </c>
      <c r="DW18" s="32">
        <v>103.4</v>
      </c>
      <c r="DX18" s="32">
        <v>103.7</v>
      </c>
      <c r="DY18" s="32">
        <v>100.2</v>
      </c>
      <c r="DZ18" s="32">
        <v>98.1</v>
      </c>
      <c r="EA18" s="32">
        <v>98.6</v>
      </c>
      <c r="EB18" s="32">
        <v>102.4</v>
      </c>
      <c r="EC18" s="32">
        <v>99.1</v>
      </c>
      <c r="ED18" s="32">
        <v>113.1</v>
      </c>
      <c r="EE18" s="32">
        <v>88.7</v>
      </c>
      <c r="EF18" s="32">
        <v>97.9</v>
      </c>
      <c r="EG18" s="32">
        <v>108.2</v>
      </c>
      <c r="EH18" s="32">
        <v>98.9</v>
      </c>
      <c r="EI18" s="32">
        <v>102.8</v>
      </c>
      <c r="EJ18" s="32">
        <v>104.4</v>
      </c>
      <c r="EK18" s="32">
        <v>98.2</v>
      </c>
      <c r="EL18" s="32">
        <v>98.2</v>
      </c>
      <c r="EM18" s="32">
        <v>99.2</v>
      </c>
      <c r="EN18" s="32">
        <v>99.2</v>
      </c>
      <c r="EO18" s="32">
        <v>100.7</v>
      </c>
      <c r="EP18" s="32">
        <v>115.4</v>
      </c>
      <c r="EQ18" s="32">
        <v>84.2</v>
      </c>
      <c r="ER18" s="32">
        <v>97.6</v>
      </c>
      <c r="ES18" s="32">
        <v>102.3</v>
      </c>
      <c r="ET18" s="32">
        <v>97.5</v>
      </c>
      <c r="EU18" s="32">
        <v>97.7</v>
      </c>
      <c r="EV18" s="32">
        <v>106.9</v>
      </c>
      <c r="EW18" s="32">
        <v>100.6</v>
      </c>
      <c r="EX18" s="32">
        <v>91.2</v>
      </c>
      <c r="EY18" s="32">
        <v>100.2</v>
      </c>
      <c r="EZ18" s="32">
        <v>94.7</v>
      </c>
      <c r="FA18" s="32">
        <v>98.6</v>
      </c>
      <c r="FB18" s="32">
        <v>112.3</v>
      </c>
      <c r="FC18" s="32">
        <v>85.3</v>
      </c>
      <c r="FD18" s="32">
        <v>95.6</v>
      </c>
      <c r="FE18" s="32">
        <v>97.3</v>
      </c>
      <c r="FF18" s="32">
        <v>87.9</v>
      </c>
      <c r="FG18" s="32">
        <v>103.1</v>
      </c>
      <c r="FH18" s="32">
        <v>106.3</v>
      </c>
      <c r="FI18" s="32">
        <v>103.1</v>
      </c>
      <c r="FJ18" s="32">
        <v>96</v>
      </c>
      <c r="FK18" s="32">
        <v>99.1</v>
      </c>
      <c r="FL18" s="32">
        <v>107.8</v>
      </c>
      <c r="FM18" s="33">
        <v>97.6</v>
      </c>
      <c r="FN18" s="34">
        <v>121.4</v>
      </c>
      <c r="FO18" s="34">
        <v>79.2</v>
      </c>
      <c r="FP18" s="34">
        <v>99.6</v>
      </c>
      <c r="FQ18" s="34">
        <v>104</v>
      </c>
      <c r="FR18" s="34">
        <v>96.2</v>
      </c>
      <c r="FS18" s="34">
        <v>103.1</v>
      </c>
      <c r="FT18" s="34">
        <v>111.4</v>
      </c>
      <c r="FU18" s="34">
        <v>97.211166901972234</v>
      </c>
      <c r="FV18" s="33">
        <v>96.2</v>
      </c>
      <c r="FW18" s="33">
        <v>99.1</v>
      </c>
      <c r="FX18" s="33">
        <v>97</v>
      </c>
      <c r="FY18" s="33">
        <v>100.7</v>
      </c>
      <c r="FZ18" s="33">
        <v>130.99122405202812</v>
      </c>
      <c r="GA18" s="33">
        <v>85.5</v>
      </c>
      <c r="GB18" s="24">
        <v>99.5</v>
      </c>
      <c r="GC18" s="24">
        <v>105.8</v>
      </c>
      <c r="GD18" s="33">
        <v>97.9</v>
      </c>
      <c r="GE18" s="24">
        <v>102.6</v>
      </c>
      <c r="GF18" s="33">
        <v>108.9</v>
      </c>
      <c r="GG18" s="33">
        <v>94.7</v>
      </c>
      <c r="GH18" s="33">
        <v>96.6</v>
      </c>
      <c r="GI18" s="33">
        <v>100.96521608038526</v>
      </c>
      <c r="GJ18" s="33">
        <v>99.86115613673374</v>
      </c>
      <c r="GK18" s="33">
        <v>101.4</v>
      </c>
      <c r="GL18" s="33">
        <v>119.87404341261951</v>
      </c>
      <c r="GM18" s="33">
        <v>85.854904240404593</v>
      </c>
      <c r="GN18" s="33">
        <v>96.773590493889202</v>
      </c>
      <c r="GO18" s="33">
        <v>104.49497951757876</v>
      </c>
      <c r="GP18" s="33">
        <v>100.68952390880921</v>
      </c>
      <c r="GQ18" s="33">
        <v>105.01239124876251</v>
      </c>
      <c r="GR18" s="33">
        <v>107.76476574437832</v>
      </c>
      <c r="GS18" s="33">
        <v>98.307303924905526</v>
      </c>
      <c r="GT18" s="33">
        <v>97.652671843979121</v>
      </c>
      <c r="GU18" s="24">
        <v>96.541915972998609</v>
      </c>
      <c r="GV18" s="24">
        <v>100.79803926146016</v>
      </c>
      <c r="GW18" s="24">
        <v>97.48695882147652</v>
      </c>
      <c r="GX18" s="24">
        <v>117.01630777491783</v>
      </c>
      <c r="GY18" s="24">
        <v>86</v>
      </c>
      <c r="GZ18" s="24">
        <v>100.3</v>
      </c>
      <c r="HA18" s="24">
        <v>103.8</v>
      </c>
      <c r="HB18" s="24">
        <v>100.7</v>
      </c>
      <c r="HC18" s="24">
        <v>99.5</v>
      </c>
      <c r="HD18" s="33">
        <v>108.696097478469</v>
      </c>
      <c r="HE18" s="33">
        <v>98.9683735071238</v>
      </c>
      <c r="HF18" s="33">
        <v>98.7</v>
      </c>
      <c r="HG18" s="33">
        <v>99.2</v>
      </c>
      <c r="HH18" s="33">
        <v>100.3</v>
      </c>
      <c r="HI18" s="33">
        <v>100.8</v>
      </c>
      <c r="HJ18" s="33">
        <v>117</v>
      </c>
      <c r="HK18" s="33">
        <v>87.1</v>
      </c>
      <c r="HL18" s="33">
        <v>101.7</v>
      </c>
      <c r="HM18" s="33">
        <v>100.8</v>
      </c>
      <c r="HN18" s="33">
        <v>93.6</v>
      </c>
      <c r="HO18" s="33">
        <v>101.6</v>
      </c>
      <c r="HP18" s="33">
        <v>109.9</v>
      </c>
      <c r="HQ18" s="33">
        <v>101.2</v>
      </c>
      <c r="HR18" s="33">
        <v>96.7</v>
      </c>
      <c r="HS18" s="33">
        <v>104.3</v>
      </c>
      <c r="HT18" s="33">
        <v>99.3</v>
      </c>
      <c r="HU18" s="33">
        <v>98.8</v>
      </c>
      <c r="HV18" s="33">
        <v>116</v>
      </c>
      <c r="HW18" s="33">
        <v>86.1</v>
      </c>
      <c r="HX18" s="33">
        <v>102</v>
      </c>
      <c r="HY18" s="33">
        <v>103.7</v>
      </c>
      <c r="HZ18" s="33">
        <v>96.7</v>
      </c>
      <c r="IA18" s="33">
        <v>102.1</v>
      </c>
      <c r="IB18" s="33">
        <v>106.5</v>
      </c>
      <c r="IC18" s="33">
        <v>97.9</v>
      </c>
      <c r="ID18" s="33">
        <v>98.5</v>
      </c>
      <c r="IE18" s="33">
        <v>98</v>
      </c>
      <c r="IF18" s="33">
        <v>99.4</v>
      </c>
      <c r="IG18" s="33">
        <v>101</v>
      </c>
      <c r="IH18" s="33">
        <v>122.2</v>
      </c>
      <c r="II18" s="33">
        <v>83.2</v>
      </c>
    </row>
    <row r="19" spans="1:243">
      <c r="A19" s="186"/>
      <c r="B19" s="7" t="str">
        <f>IF('0'!A1=1,"Полтавська","Poltava")</f>
        <v>Полтавська</v>
      </c>
      <c r="C19" s="32">
        <v>86.8</v>
      </c>
      <c r="D19" s="32">
        <v>99.8</v>
      </c>
      <c r="E19" s="32">
        <v>108.3</v>
      </c>
      <c r="F19" s="32">
        <v>103.9</v>
      </c>
      <c r="G19" s="32">
        <v>100.6</v>
      </c>
      <c r="H19" s="32">
        <v>106</v>
      </c>
      <c r="I19" s="32">
        <v>109.5</v>
      </c>
      <c r="J19" s="32">
        <v>97.9</v>
      </c>
      <c r="K19" s="32">
        <v>99.6</v>
      </c>
      <c r="L19" s="32">
        <v>99.9</v>
      </c>
      <c r="M19" s="32">
        <v>97.8</v>
      </c>
      <c r="N19" s="32">
        <v>110.9</v>
      </c>
      <c r="O19" s="32">
        <v>95.1</v>
      </c>
      <c r="P19" s="32">
        <v>91.5</v>
      </c>
      <c r="Q19" s="32">
        <v>102.4</v>
      </c>
      <c r="R19" s="32">
        <v>103.4</v>
      </c>
      <c r="S19" s="32">
        <v>105.5</v>
      </c>
      <c r="T19" s="32">
        <v>105.6</v>
      </c>
      <c r="U19" s="32">
        <v>101.5</v>
      </c>
      <c r="V19" s="32">
        <v>102</v>
      </c>
      <c r="W19" s="32">
        <v>103.1</v>
      </c>
      <c r="X19" s="32">
        <v>97.1</v>
      </c>
      <c r="Y19" s="32">
        <v>96.8</v>
      </c>
      <c r="Z19" s="32">
        <v>109.3</v>
      </c>
      <c r="AA19" s="32">
        <v>98.9</v>
      </c>
      <c r="AB19" s="32">
        <v>106.5</v>
      </c>
      <c r="AC19" s="32">
        <v>100</v>
      </c>
      <c r="AD19" s="32">
        <v>98.7</v>
      </c>
      <c r="AE19" s="32">
        <v>98.6</v>
      </c>
      <c r="AF19" s="32">
        <v>108.8</v>
      </c>
      <c r="AG19" s="32">
        <v>101.1</v>
      </c>
      <c r="AH19" s="32">
        <v>102.1</v>
      </c>
      <c r="AI19" s="32">
        <v>101.2</v>
      </c>
      <c r="AJ19" s="32">
        <v>98.3</v>
      </c>
      <c r="AK19" s="32">
        <v>98.8</v>
      </c>
      <c r="AL19" s="32">
        <v>107.4</v>
      </c>
      <c r="AM19" s="32">
        <v>90.7</v>
      </c>
      <c r="AN19" s="32">
        <v>109</v>
      </c>
      <c r="AO19" s="32">
        <v>96.6</v>
      </c>
      <c r="AP19" s="32">
        <v>103.7</v>
      </c>
      <c r="AQ19" s="32">
        <v>101.4</v>
      </c>
      <c r="AR19" s="32">
        <v>106.7</v>
      </c>
      <c r="AS19" s="32">
        <v>103.3</v>
      </c>
      <c r="AT19" s="32">
        <v>100.1</v>
      </c>
      <c r="AU19" s="32">
        <v>98.4</v>
      </c>
      <c r="AV19" s="32">
        <v>100.7</v>
      </c>
      <c r="AW19" s="32">
        <v>101.4</v>
      </c>
      <c r="AX19" s="32">
        <v>112.00356242828515</v>
      </c>
      <c r="AY19" s="32">
        <v>84.2</v>
      </c>
      <c r="AZ19" s="32">
        <v>104.6</v>
      </c>
      <c r="BA19" s="32">
        <v>105.9</v>
      </c>
      <c r="BB19" s="32">
        <v>102.9</v>
      </c>
      <c r="BC19" s="32">
        <v>98.1</v>
      </c>
      <c r="BD19" s="32">
        <v>105.9</v>
      </c>
      <c r="BE19" s="32">
        <v>103.3</v>
      </c>
      <c r="BF19" s="32">
        <v>101.6</v>
      </c>
      <c r="BG19" s="32">
        <v>94.5</v>
      </c>
      <c r="BH19" s="32">
        <v>97.1</v>
      </c>
      <c r="BI19" s="32">
        <v>99.8</v>
      </c>
      <c r="BJ19" s="32">
        <v>117.2</v>
      </c>
      <c r="BK19" s="32">
        <v>85.5</v>
      </c>
      <c r="BL19" s="32">
        <v>104.2</v>
      </c>
      <c r="BM19" s="32">
        <v>102</v>
      </c>
      <c r="BN19" s="32">
        <v>102</v>
      </c>
      <c r="BO19" s="32">
        <v>100.8</v>
      </c>
      <c r="BP19" s="32">
        <v>104.7</v>
      </c>
      <c r="BQ19" s="32">
        <v>105.4</v>
      </c>
      <c r="BR19" s="32">
        <v>96.5</v>
      </c>
      <c r="BS19" s="32">
        <v>100.9</v>
      </c>
      <c r="BT19" s="32">
        <v>99.1</v>
      </c>
      <c r="BU19" s="32">
        <v>98.2</v>
      </c>
      <c r="BV19" s="32">
        <v>113.3</v>
      </c>
      <c r="BW19" s="32">
        <v>88.7</v>
      </c>
      <c r="BX19" s="32">
        <v>102.3</v>
      </c>
      <c r="BY19" s="32">
        <v>96.5</v>
      </c>
      <c r="BZ19" s="32">
        <v>101</v>
      </c>
      <c r="CA19" s="32">
        <v>100.4</v>
      </c>
      <c r="CB19" s="32">
        <v>104.3</v>
      </c>
      <c r="CC19" s="32">
        <v>103.7</v>
      </c>
      <c r="CD19" s="32">
        <v>97.6</v>
      </c>
      <c r="CE19" s="32">
        <v>100.8</v>
      </c>
      <c r="CF19" s="32">
        <v>98.3</v>
      </c>
      <c r="CG19" s="32">
        <v>90.9</v>
      </c>
      <c r="CH19" s="32">
        <v>108.3</v>
      </c>
      <c r="CI19" s="32">
        <v>83.1</v>
      </c>
      <c r="CJ19" s="32">
        <v>102.6</v>
      </c>
      <c r="CK19" s="32">
        <v>100.6</v>
      </c>
      <c r="CL19" s="32">
        <v>99.2</v>
      </c>
      <c r="CM19" s="32">
        <v>100.7</v>
      </c>
      <c r="CN19" s="32">
        <v>106.4</v>
      </c>
      <c r="CO19" s="32">
        <v>102.8</v>
      </c>
      <c r="CP19" s="32">
        <v>95.6</v>
      </c>
      <c r="CQ19" s="32">
        <v>101.1</v>
      </c>
      <c r="CR19" s="32">
        <v>99</v>
      </c>
      <c r="CS19" s="32">
        <v>100.2</v>
      </c>
      <c r="CT19" s="32">
        <v>112.3</v>
      </c>
      <c r="CU19" s="32">
        <v>90.4</v>
      </c>
      <c r="CV19" s="32">
        <v>98.5</v>
      </c>
      <c r="CW19" s="32">
        <v>105.8</v>
      </c>
      <c r="CX19" s="32">
        <v>98.5</v>
      </c>
      <c r="CY19" s="32">
        <v>106.1</v>
      </c>
      <c r="CZ19" s="32">
        <v>109.8</v>
      </c>
      <c r="DA19" s="32">
        <v>100.9</v>
      </c>
      <c r="DB19" s="32">
        <v>94</v>
      </c>
      <c r="DC19" s="32">
        <v>100.9</v>
      </c>
      <c r="DD19" s="32">
        <v>98.3</v>
      </c>
      <c r="DE19" s="32">
        <v>100</v>
      </c>
      <c r="DF19" s="32">
        <v>115.5</v>
      </c>
      <c r="DG19" s="32">
        <v>86.4</v>
      </c>
      <c r="DH19" s="32">
        <v>100.9</v>
      </c>
      <c r="DI19" s="32">
        <v>101.5</v>
      </c>
      <c r="DJ19" s="32">
        <v>99.3</v>
      </c>
      <c r="DK19" s="32">
        <v>101.2</v>
      </c>
      <c r="DL19" s="32">
        <v>102.4</v>
      </c>
      <c r="DM19" s="32">
        <v>106</v>
      </c>
      <c r="DN19" s="32">
        <v>99.2</v>
      </c>
      <c r="DO19" s="32">
        <v>102.5</v>
      </c>
      <c r="DP19" s="32">
        <v>99.2</v>
      </c>
      <c r="DQ19" s="32">
        <v>98.3</v>
      </c>
      <c r="DR19" s="32">
        <v>114.5</v>
      </c>
      <c r="DS19" s="32">
        <v>91.7</v>
      </c>
      <c r="DT19" s="32">
        <v>97.8</v>
      </c>
      <c r="DU19" s="32">
        <v>102.6</v>
      </c>
      <c r="DV19" s="32">
        <v>101</v>
      </c>
      <c r="DW19" s="32">
        <v>106</v>
      </c>
      <c r="DX19" s="32">
        <v>100.9</v>
      </c>
      <c r="DY19" s="32">
        <v>103</v>
      </c>
      <c r="DZ19" s="32">
        <v>97.3</v>
      </c>
      <c r="EA19" s="32">
        <v>102.2</v>
      </c>
      <c r="EB19" s="32">
        <v>101</v>
      </c>
      <c r="EC19" s="32">
        <v>98.7</v>
      </c>
      <c r="ED19" s="32">
        <v>110</v>
      </c>
      <c r="EE19" s="32">
        <v>87.9</v>
      </c>
      <c r="EF19" s="32">
        <v>98.8</v>
      </c>
      <c r="EG19" s="32">
        <v>104.8</v>
      </c>
      <c r="EH19" s="32">
        <v>100.9</v>
      </c>
      <c r="EI19" s="32">
        <v>100.9</v>
      </c>
      <c r="EJ19" s="32">
        <v>102.8</v>
      </c>
      <c r="EK19" s="32">
        <v>104.2</v>
      </c>
      <c r="EL19" s="32">
        <v>95.1</v>
      </c>
      <c r="EM19" s="32">
        <v>97.8</v>
      </c>
      <c r="EN19" s="32">
        <v>102.4</v>
      </c>
      <c r="EO19" s="32">
        <v>99.1</v>
      </c>
      <c r="EP19" s="32">
        <v>111.5</v>
      </c>
      <c r="EQ19" s="32">
        <v>88.3</v>
      </c>
      <c r="ER19" s="32">
        <v>95.2</v>
      </c>
      <c r="ES19" s="32">
        <v>106.9</v>
      </c>
      <c r="ET19" s="32">
        <v>94.5</v>
      </c>
      <c r="EU19" s="32">
        <v>99.7</v>
      </c>
      <c r="EV19" s="32">
        <v>102.1</v>
      </c>
      <c r="EW19" s="32">
        <v>104.2</v>
      </c>
      <c r="EX19" s="32">
        <v>92.8</v>
      </c>
      <c r="EY19" s="32">
        <v>100.2</v>
      </c>
      <c r="EZ19" s="32">
        <v>97.3</v>
      </c>
      <c r="FA19" s="32">
        <v>95.8</v>
      </c>
      <c r="FB19" s="32">
        <v>110.7</v>
      </c>
      <c r="FC19" s="32">
        <v>82.3</v>
      </c>
      <c r="FD19" s="32">
        <v>98.4</v>
      </c>
      <c r="FE19" s="32">
        <v>98.8</v>
      </c>
      <c r="FF19" s="32">
        <v>85.9</v>
      </c>
      <c r="FG19" s="32">
        <v>105.2</v>
      </c>
      <c r="FH19" s="32">
        <v>102.4</v>
      </c>
      <c r="FI19" s="32">
        <v>103</v>
      </c>
      <c r="FJ19" s="32">
        <v>98.1</v>
      </c>
      <c r="FK19" s="32">
        <v>100.9</v>
      </c>
      <c r="FL19" s="32">
        <v>109.3</v>
      </c>
      <c r="FM19" s="33">
        <v>94</v>
      </c>
      <c r="FN19" s="34">
        <v>112</v>
      </c>
      <c r="FO19" s="34">
        <v>79.8</v>
      </c>
      <c r="FP19" s="34">
        <v>104.1</v>
      </c>
      <c r="FQ19" s="34">
        <v>107.1</v>
      </c>
      <c r="FR19" s="34">
        <v>95.4</v>
      </c>
      <c r="FS19" s="34">
        <v>101.7</v>
      </c>
      <c r="FT19" s="34">
        <v>104.4</v>
      </c>
      <c r="FU19" s="34">
        <v>104.12827856984327</v>
      </c>
      <c r="FV19" s="33">
        <v>98.4</v>
      </c>
      <c r="FW19" s="33">
        <v>106.7</v>
      </c>
      <c r="FX19" s="33">
        <v>92.4</v>
      </c>
      <c r="FY19" s="33">
        <v>100.9</v>
      </c>
      <c r="FZ19" s="33">
        <v>112.1884371277509</v>
      </c>
      <c r="GA19" s="33">
        <v>95.4</v>
      </c>
      <c r="GB19" s="24">
        <v>106</v>
      </c>
      <c r="GC19" s="24">
        <v>102.2</v>
      </c>
      <c r="GD19" s="33">
        <v>100.9</v>
      </c>
      <c r="GE19" s="24">
        <v>101.9</v>
      </c>
      <c r="GF19" s="33">
        <v>104.4</v>
      </c>
      <c r="GG19" s="33">
        <v>99.6</v>
      </c>
      <c r="GH19" s="33">
        <v>96.4</v>
      </c>
      <c r="GI19" s="33">
        <v>103.49996614799788</v>
      </c>
      <c r="GJ19" s="33">
        <v>99.760129041033863</v>
      </c>
      <c r="GK19" s="33">
        <v>97.8</v>
      </c>
      <c r="GL19" s="33">
        <v>113.3370455769267</v>
      </c>
      <c r="GM19" s="33">
        <v>89.685052533032305</v>
      </c>
      <c r="GN19" s="33">
        <v>101.12347581113698</v>
      </c>
      <c r="GO19" s="33">
        <v>104.23766134941953</v>
      </c>
      <c r="GP19" s="33">
        <v>103.30499605812227</v>
      </c>
      <c r="GQ19" s="33">
        <v>102.24002583092849</v>
      </c>
      <c r="GR19" s="33">
        <v>104.76162697705047</v>
      </c>
      <c r="GS19" s="33">
        <v>102.68707523548701</v>
      </c>
      <c r="GT19" s="33">
        <v>98.155511752399718</v>
      </c>
      <c r="GU19" s="24">
        <v>102.33431162604407</v>
      </c>
      <c r="GV19" s="24">
        <v>99.316020869228922</v>
      </c>
      <c r="GW19" s="24">
        <v>95.721805578503577</v>
      </c>
      <c r="GX19" s="24">
        <v>113.78733656098743</v>
      </c>
      <c r="GY19" s="24">
        <v>87.2</v>
      </c>
      <c r="GZ19" s="24">
        <v>99.6</v>
      </c>
      <c r="HA19" s="24">
        <v>106</v>
      </c>
      <c r="HB19" s="24">
        <v>101.1</v>
      </c>
      <c r="HC19" s="24">
        <v>99</v>
      </c>
      <c r="HD19" s="33">
        <v>105.506799791058</v>
      </c>
      <c r="HE19" s="33">
        <v>100.915915694132</v>
      </c>
      <c r="HF19" s="33">
        <v>97</v>
      </c>
      <c r="HG19" s="33">
        <v>106.1</v>
      </c>
      <c r="HH19" s="33">
        <v>96.8</v>
      </c>
      <c r="HI19" s="33">
        <v>96.7</v>
      </c>
      <c r="HJ19" s="33">
        <v>110.3</v>
      </c>
      <c r="HK19" s="33">
        <v>91.7</v>
      </c>
      <c r="HL19" s="33">
        <v>100.4</v>
      </c>
      <c r="HM19" s="33">
        <v>105.6</v>
      </c>
      <c r="HN19" s="33">
        <v>93.6</v>
      </c>
      <c r="HO19" s="33">
        <v>101.2</v>
      </c>
      <c r="HP19" s="33">
        <v>108.2</v>
      </c>
      <c r="HQ19" s="33">
        <v>101.4</v>
      </c>
      <c r="HR19" s="33">
        <v>95</v>
      </c>
      <c r="HS19" s="33">
        <v>107</v>
      </c>
      <c r="HT19" s="33">
        <v>99.6</v>
      </c>
      <c r="HU19" s="33">
        <v>95.9</v>
      </c>
      <c r="HV19" s="33">
        <v>114.6</v>
      </c>
      <c r="HW19" s="33">
        <v>87.8</v>
      </c>
      <c r="HX19" s="33">
        <v>100.4</v>
      </c>
      <c r="HY19" s="33">
        <v>105.7</v>
      </c>
      <c r="HZ19" s="33">
        <v>101.2</v>
      </c>
      <c r="IA19" s="33">
        <v>98.9</v>
      </c>
      <c r="IB19" s="33">
        <v>104.5</v>
      </c>
      <c r="IC19" s="33">
        <v>100.6</v>
      </c>
      <c r="ID19" s="33">
        <v>97.9</v>
      </c>
      <c r="IE19" s="33">
        <v>100.3</v>
      </c>
      <c r="IF19" s="33">
        <v>100.7</v>
      </c>
      <c r="IG19" s="33">
        <v>98.1</v>
      </c>
      <c r="IH19" s="33">
        <v>119.9</v>
      </c>
      <c r="II19" s="33">
        <v>82.6</v>
      </c>
    </row>
    <row r="20" spans="1:243">
      <c r="A20" s="186"/>
      <c r="B20" s="7" t="str">
        <f>IF('0'!A1=1,"Рівненська","Rivne")</f>
        <v>Рівненська</v>
      </c>
      <c r="C20" s="32">
        <v>86.5</v>
      </c>
      <c r="D20" s="32">
        <v>108.8</v>
      </c>
      <c r="E20" s="32">
        <v>106.9</v>
      </c>
      <c r="F20" s="32">
        <v>95.1</v>
      </c>
      <c r="G20" s="32">
        <v>101.2</v>
      </c>
      <c r="H20" s="32">
        <v>102.4</v>
      </c>
      <c r="I20" s="32">
        <v>107.8</v>
      </c>
      <c r="J20" s="32">
        <v>97</v>
      </c>
      <c r="K20" s="32">
        <v>100.1</v>
      </c>
      <c r="L20" s="32">
        <v>100.7</v>
      </c>
      <c r="M20" s="32">
        <v>101.5</v>
      </c>
      <c r="N20" s="32">
        <v>113.7</v>
      </c>
      <c r="O20" s="32">
        <v>90.7</v>
      </c>
      <c r="P20" s="32">
        <v>98.2</v>
      </c>
      <c r="Q20" s="32">
        <v>102.2</v>
      </c>
      <c r="R20" s="32">
        <v>99.8</v>
      </c>
      <c r="S20" s="32">
        <v>101.7</v>
      </c>
      <c r="T20" s="32">
        <v>107.4</v>
      </c>
      <c r="U20" s="32">
        <v>98.6</v>
      </c>
      <c r="V20" s="32">
        <v>103.7</v>
      </c>
      <c r="W20" s="32">
        <v>102.6</v>
      </c>
      <c r="X20" s="32">
        <v>97.6</v>
      </c>
      <c r="Y20" s="32">
        <v>98</v>
      </c>
      <c r="Z20" s="32">
        <v>119.1</v>
      </c>
      <c r="AA20" s="32">
        <v>87.6</v>
      </c>
      <c r="AB20" s="32">
        <v>101.9</v>
      </c>
      <c r="AC20" s="32">
        <v>112.6</v>
      </c>
      <c r="AD20" s="32">
        <v>98.9</v>
      </c>
      <c r="AE20" s="32">
        <v>98.1</v>
      </c>
      <c r="AF20" s="32">
        <v>102.7</v>
      </c>
      <c r="AG20" s="32">
        <v>103.5</v>
      </c>
      <c r="AH20" s="32">
        <v>97.3</v>
      </c>
      <c r="AI20" s="32">
        <v>106.2</v>
      </c>
      <c r="AJ20" s="32">
        <v>103.4</v>
      </c>
      <c r="AK20" s="32">
        <v>95.9</v>
      </c>
      <c r="AL20" s="32">
        <v>111.3</v>
      </c>
      <c r="AM20" s="32">
        <v>86.8</v>
      </c>
      <c r="AN20" s="32">
        <v>104.3</v>
      </c>
      <c r="AO20" s="32">
        <v>104.9</v>
      </c>
      <c r="AP20" s="32">
        <v>99.9</v>
      </c>
      <c r="AQ20" s="32">
        <v>102.7</v>
      </c>
      <c r="AR20" s="32">
        <v>105.8</v>
      </c>
      <c r="AS20" s="32">
        <v>101.5</v>
      </c>
      <c r="AT20" s="32">
        <v>97.2</v>
      </c>
      <c r="AU20" s="32">
        <v>101.4</v>
      </c>
      <c r="AV20" s="32">
        <v>106.6</v>
      </c>
      <c r="AW20" s="32">
        <v>101.4</v>
      </c>
      <c r="AX20" s="32">
        <v>114.72886419076691</v>
      </c>
      <c r="AY20" s="32">
        <v>84.9</v>
      </c>
      <c r="AZ20" s="32">
        <v>102.7</v>
      </c>
      <c r="BA20" s="32">
        <v>113.2</v>
      </c>
      <c r="BB20" s="32">
        <v>94.1</v>
      </c>
      <c r="BC20" s="32">
        <v>102</v>
      </c>
      <c r="BD20" s="32">
        <v>107.4</v>
      </c>
      <c r="BE20" s="32">
        <v>97.9</v>
      </c>
      <c r="BF20" s="32">
        <v>98</v>
      </c>
      <c r="BG20" s="32">
        <v>100.1</v>
      </c>
      <c r="BH20" s="32">
        <v>98</v>
      </c>
      <c r="BI20" s="32">
        <v>98.3</v>
      </c>
      <c r="BJ20" s="32">
        <v>121.9</v>
      </c>
      <c r="BK20" s="32">
        <v>79.900000000000006</v>
      </c>
      <c r="BL20" s="32">
        <v>105.2</v>
      </c>
      <c r="BM20" s="32">
        <v>110.6</v>
      </c>
      <c r="BN20" s="32">
        <v>99.2</v>
      </c>
      <c r="BO20" s="32">
        <v>100.2</v>
      </c>
      <c r="BP20" s="32">
        <v>105.4</v>
      </c>
      <c r="BQ20" s="32">
        <v>102.8</v>
      </c>
      <c r="BR20" s="32">
        <v>95.8</v>
      </c>
      <c r="BS20" s="32">
        <v>98.9</v>
      </c>
      <c r="BT20" s="32">
        <v>100.4</v>
      </c>
      <c r="BU20" s="32">
        <v>98.2</v>
      </c>
      <c r="BV20" s="32">
        <v>119.9</v>
      </c>
      <c r="BW20" s="32">
        <v>81.599999999999994</v>
      </c>
      <c r="BX20" s="32">
        <v>103.5</v>
      </c>
      <c r="BY20" s="32">
        <v>108.2</v>
      </c>
      <c r="BZ20" s="32">
        <v>96.1</v>
      </c>
      <c r="CA20" s="32">
        <v>98.7</v>
      </c>
      <c r="CB20" s="32">
        <v>107.6</v>
      </c>
      <c r="CC20" s="32">
        <v>99.6</v>
      </c>
      <c r="CD20" s="32">
        <v>94.7</v>
      </c>
      <c r="CE20" s="32">
        <v>103.3</v>
      </c>
      <c r="CF20" s="32">
        <v>99.1</v>
      </c>
      <c r="CG20" s="32">
        <v>97</v>
      </c>
      <c r="CH20" s="32">
        <v>113.3</v>
      </c>
      <c r="CI20" s="32">
        <v>74.099999999999994</v>
      </c>
      <c r="CJ20" s="32">
        <v>100.7</v>
      </c>
      <c r="CK20" s="32">
        <v>109.3</v>
      </c>
      <c r="CL20" s="32">
        <v>101.2</v>
      </c>
      <c r="CM20" s="32">
        <v>97.6</v>
      </c>
      <c r="CN20" s="32">
        <v>107.4</v>
      </c>
      <c r="CO20" s="32">
        <v>99.9</v>
      </c>
      <c r="CP20" s="32">
        <v>96.5</v>
      </c>
      <c r="CQ20" s="32">
        <v>99.1</v>
      </c>
      <c r="CR20" s="32">
        <v>98.7</v>
      </c>
      <c r="CS20" s="32">
        <v>100</v>
      </c>
      <c r="CT20" s="32">
        <v>119.4</v>
      </c>
      <c r="CU20" s="32">
        <v>82.6</v>
      </c>
      <c r="CV20" s="32">
        <v>101.6</v>
      </c>
      <c r="CW20" s="32">
        <v>113.8</v>
      </c>
      <c r="CX20" s="32">
        <v>94</v>
      </c>
      <c r="CY20" s="32">
        <v>108.1</v>
      </c>
      <c r="CZ20" s="32">
        <v>110.3</v>
      </c>
      <c r="DA20" s="32">
        <v>99.3</v>
      </c>
      <c r="DB20" s="32">
        <v>93.3</v>
      </c>
      <c r="DC20" s="32">
        <v>99.4</v>
      </c>
      <c r="DD20" s="32">
        <v>97.9</v>
      </c>
      <c r="DE20" s="32">
        <v>104</v>
      </c>
      <c r="DF20" s="32">
        <v>111.6</v>
      </c>
      <c r="DG20" s="32">
        <v>79.900000000000006</v>
      </c>
      <c r="DH20" s="32">
        <v>101.4</v>
      </c>
      <c r="DI20" s="32">
        <v>113.2</v>
      </c>
      <c r="DJ20" s="32">
        <v>93.2</v>
      </c>
      <c r="DK20" s="32">
        <v>101.2</v>
      </c>
      <c r="DL20" s="32">
        <v>108.2</v>
      </c>
      <c r="DM20" s="32">
        <v>100.4</v>
      </c>
      <c r="DN20" s="32">
        <v>97.3</v>
      </c>
      <c r="DO20" s="32">
        <v>100.8</v>
      </c>
      <c r="DP20" s="32">
        <v>104.5</v>
      </c>
      <c r="DQ20" s="32">
        <v>96.9</v>
      </c>
      <c r="DR20" s="32">
        <v>118.7</v>
      </c>
      <c r="DS20" s="32">
        <v>83.8</v>
      </c>
      <c r="DT20" s="32">
        <v>114</v>
      </c>
      <c r="DU20" s="32">
        <v>95.7</v>
      </c>
      <c r="DV20" s="32">
        <v>99.9</v>
      </c>
      <c r="DW20" s="32">
        <v>104.9</v>
      </c>
      <c r="DX20" s="32">
        <v>107.6</v>
      </c>
      <c r="DY20" s="32">
        <v>99.6</v>
      </c>
      <c r="DZ20" s="32">
        <v>95.5</v>
      </c>
      <c r="EA20" s="32">
        <v>99.4</v>
      </c>
      <c r="EB20" s="32">
        <v>100.4</v>
      </c>
      <c r="EC20" s="32">
        <v>100.3</v>
      </c>
      <c r="ED20" s="32">
        <v>111.2</v>
      </c>
      <c r="EE20" s="32">
        <v>87.3</v>
      </c>
      <c r="EF20" s="32">
        <v>111.4</v>
      </c>
      <c r="EG20" s="32">
        <v>96.2</v>
      </c>
      <c r="EH20" s="32">
        <v>101.8</v>
      </c>
      <c r="EI20" s="32">
        <v>101.6</v>
      </c>
      <c r="EJ20" s="32">
        <v>107.9</v>
      </c>
      <c r="EK20" s="32">
        <v>101</v>
      </c>
      <c r="EL20" s="32">
        <v>96.3</v>
      </c>
      <c r="EM20" s="32">
        <v>97</v>
      </c>
      <c r="EN20" s="32">
        <v>99.8</v>
      </c>
      <c r="EO20" s="32">
        <v>99.8</v>
      </c>
      <c r="EP20" s="32">
        <v>115.9</v>
      </c>
      <c r="EQ20" s="32">
        <v>80.7</v>
      </c>
      <c r="ER20" s="32">
        <v>101.2</v>
      </c>
      <c r="ES20" s="32">
        <v>110.7</v>
      </c>
      <c r="ET20" s="32">
        <v>91.5</v>
      </c>
      <c r="EU20" s="32">
        <v>97.9</v>
      </c>
      <c r="EV20" s="32">
        <v>107.1</v>
      </c>
      <c r="EW20" s="32">
        <v>100.4</v>
      </c>
      <c r="EX20" s="32">
        <v>91.4</v>
      </c>
      <c r="EY20" s="32">
        <v>97.4</v>
      </c>
      <c r="EZ20" s="32">
        <v>97.1</v>
      </c>
      <c r="FA20" s="32">
        <v>97.7</v>
      </c>
      <c r="FB20" s="32">
        <v>117.3</v>
      </c>
      <c r="FC20" s="32">
        <v>76.8</v>
      </c>
      <c r="FD20" s="32">
        <v>97.9</v>
      </c>
      <c r="FE20" s="32">
        <v>101.1</v>
      </c>
      <c r="FF20" s="32">
        <v>83.5</v>
      </c>
      <c r="FG20" s="32">
        <v>103.9</v>
      </c>
      <c r="FH20" s="32">
        <v>108.1</v>
      </c>
      <c r="FI20" s="32">
        <v>100.1</v>
      </c>
      <c r="FJ20" s="32">
        <v>95.9</v>
      </c>
      <c r="FK20" s="32">
        <v>99.2</v>
      </c>
      <c r="FL20" s="32">
        <v>109.9</v>
      </c>
      <c r="FM20" s="33">
        <v>97.8</v>
      </c>
      <c r="FN20" s="34">
        <v>121.4</v>
      </c>
      <c r="FO20" s="34">
        <v>72.599999999999994</v>
      </c>
      <c r="FP20" s="34">
        <v>104.7</v>
      </c>
      <c r="FQ20" s="34">
        <v>112.6</v>
      </c>
      <c r="FR20" s="34">
        <v>89.1</v>
      </c>
      <c r="FS20" s="34">
        <v>104.2</v>
      </c>
      <c r="FT20" s="34">
        <v>109.5</v>
      </c>
      <c r="FU20" s="34">
        <v>101.21221158799447</v>
      </c>
      <c r="FV20" s="33">
        <v>97.2</v>
      </c>
      <c r="FW20" s="33">
        <v>99.6</v>
      </c>
      <c r="FX20" s="33">
        <v>97.4</v>
      </c>
      <c r="FY20" s="33">
        <v>99.4</v>
      </c>
      <c r="FZ20" s="33">
        <v>124.48887657384479</v>
      </c>
      <c r="GA20" s="33">
        <v>90.6</v>
      </c>
      <c r="GB20" s="24">
        <v>99.9</v>
      </c>
      <c r="GC20" s="24">
        <v>110.4</v>
      </c>
      <c r="GD20" s="33">
        <v>90.8</v>
      </c>
      <c r="GE20" s="24">
        <v>104.1</v>
      </c>
      <c r="GF20" s="33">
        <v>108.7</v>
      </c>
      <c r="GG20" s="33">
        <v>98</v>
      </c>
      <c r="GH20" s="33">
        <v>95.3</v>
      </c>
      <c r="GI20" s="33">
        <v>100.70338770145801</v>
      </c>
      <c r="GJ20" s="33">
        <v>97.255591573846175</v>
      </c>
      <c r="GK20" s="33">
        <v>102</v>
      </c>
      <c r="GL20" s="33">
        <v>121.97174367993664</v>
      </c>
      <c r="GM20" s="33">
        <v>83.069937270784195</v>
      </c>
      <c r="GN20" s="33">
        <v>100.86122409924366</v>
      </c>
      <c r="GO20" s="33">
        <v>110.58997503566023</v>
      </c>
      <c r="GP20" s="33">
        <v>92.654050474063993</v>
      </c>
      <c r="GQ20" s="33">
        <v>104.31614766717638</v>
      </c>
      <c r="GR20" s="33">
        <v>109.31432149342733</v>
      </c>
      <c r="GS20" s="33">
        <v>100.14876164936406</v>
      </c>
      <c r="GT20" s="33">
        <v>95.454514578015491</v>
      </c>
      <c r="GU20" s="24">
        <v>98.474283663227268</v>
      </c>
      <c r="GV20" s="24">
        <v>102.67062477374749</v>
      </c>
      <c r="GW20" s="24">
        <v>96.741610837582513</v>
      </c>
      <c r="GX20" s="24">
        <v>124.40246210409698</v>
      </c>
      <c r="GY20" s="24">
        <v>79.599999999999994</v>
      </c>
      <c r="GZ20" s="24">
        <v>101.2</v>
      </c>
      <c r="HA20" s="24">
        <v>119.4</v>
      </c>
      <c r="HB20" s="24">
        <v>87.5</v>
      </c>
      <c r="HC20" s="24">
        <v>101.8</v>
      </c>
      <c r="HD20" s="33">
        <v>108.40012873171</v>
      </c>
      <c r="HE20" s="33">
        <v>102.82167988579199</v>
      </c>
      <c r="HF20" s="33">
        <v>93.7</v>
      </c>
      <c r="HG20" s="33">
        <v>101.7</v>
      </c>
      <c r="HH20" s="33">
        <v>98.4</v>
      </c>
      <c r="HI20" s="33">
        <v>99.3</v>
      </c>
      <c r="HJ20" s="33">
        <v>129.9</v>
      </c>
      <c r="HK20" s="33">
        <v>79.2</v>
      </c>
      <c r="HL20" s="33">
        <v>100.8</v>
      </c>
      <c r="HM20" s="33">
        <v>110.1</v>
      </c>
      <c r="HN20" s="33">
        <v>86.7</v>
      </c>
      <c r="HO20" s="33">
        <v>104.2</v>
      </c>
      <c r="HP20" s="33">
        <v>111</v>
      </c>
      <c r="HQ20" s="33">
        <v>100.9</v>
      </c>
      <c r="HR20" s="33">
        <v>95</v>
      </c>
      <c r="HS20" s="33">
        <v>104.4</v>
      </c>
      <c r="HT20" s="33">
        <v>101.8</v>
      </c>
      <c r="HU20" s="33">
        <v>97.5</v>
      </c>
      <c r="HV20" s="33">
        <v>132.19999999999999</v>
      </c>
      <c r="HW20" s="33">
        <v>80.2</v>
      </c>
      <c r="HX20" s="33">
        <v>97.5</v>
      </c>
      <c r="HY20" s="33">
        <v>112.5</v>
      </c>
      <c r="HZ20" s="33">
        <v>90.9</v>
      </c>
      <c r="IA20" s="33">
        <v>100.9</v>
      </c>
      <c r="IB20" s="33">
        <v>107.9</v>
      </c>
      <c r="IC20" s="33">
        <v>98.5</v>
      </c>
      <c r="ID20" s="33">
        <v>97.4</v>
      </c>
      <c r="IE20" s="33">
        <v>104.9</v>
      </c>
      <c r="IF20" s="33">
        <v>93.2</v>
      </c>
      <c r="IG20" s="33">
        <v>100.5</v>
      </c>
      <c r="IH20" s="33">
        <v>135.69999999999999</v>
      </c>
      <c r="II20" s="33">
        <v>76.900000000000006</v>
      </c>
    </row>
    <row r="21" spans="1:243">
      <c r="A21" s="186"/>
      <c r="B21" s="7" t="str">
        <f>IF('0'!A1=1,"Сумська","Sumy")</f>
        <v>Сумська</v>
      </c>
      <c r="C21" s="32">
        <v>83.7</v>
      </c>
      <c r="D21" s="32">
        <v>103.5</v>
      </c>
      <c r="E21" s="32">
        <v>109.8</v>
      </c>
      <c r="F21" s="32">
        <v>100.4</v>
      </c>
      <c r="G21" s="32">
        <v>102.2</v>
      </c>
      <c r="H21" s="32">
        <v>105</v>
      </c>
      <c r="I21" s="32">
        <v>109.2</v>
      </c>
      <c r="J21" s="32">
        <v>98.8</v>
      </c>
      <c r="K21" s="32">
        <v>99.7</v>
      </c>
      <c r="L21" s="32">
        <v>100.5</v>
      </c>
      <c r="M21" s="32">
        <v>99.4</v>
      </c>
      <c r="N21" s="32">
        <v>107.9</v>
      </c>
      <c r="O21" s="32">
        <v>90.8</v>
      </c>
      <c r="P21" s="32">
        <v>98.2</v>
      </c>
      <c r="Q21" s="32">
        <v>102.9</v>
      </c>
      <c r="R21" s="32">
        <v>100.4</v>
      </c>
      <c r="S21" s="32">
        <v>108.2</v>
      </c>
      <c r="T21" s="32">
        <v>103.1</v>
      </c>
      <c r="U21" s="32">
        <v>106.3</v>
      </c>
      <c r="V21" s="32">
        <v>100.7</v>
      </c>
      <c r="W21" s="32">
        <v>99.8</v>
      </c>
      <c r="X21" s="32">
        <v>99.6</v>
      </c>
      <c r="Y21" s="32">
        <v>94.9</v>
      </c>
      <c r="Z21" s="32">
        <v>107.9</v>
      </c>
      <c r="AA21" s="32">
        <v>95</v>
      </c>
      <c r="AB21" s="32">
        <v>104.4</v>
      </c>
      <c r="AC21" s="32">
        <v>105.5</v>
      </c>
      <c r="AD21" s="32">
        <v>97.8</v>
      </c>
      <c r="AE21" s="32">
        <v>99.7</v>
      </c>
      <c r="AF21" s="32">
        <v>106.1</v>
      </c>
      <c r="AG21" s="32">
        <v>102.5</v>
      </c>
      <c r="AH21" s="32">
        <v>103.8</v>
      </c>
      <c r="AI21" s="32">
        <v>96.8</v>
      </c>
      <c r="AJ21" s="32">
        <v>99.1</v>
      </c>
      <c r="AK21" s="32">
        <v>100.4</v>
      </c>
      <c r="AL21" s="32">
        <v>104.1</v>
      </c>
      <c r="AM21" s="32">
        <v>90.6</v>
      </c>
      <c r="AN21" s="32">
        <v>104.4</v>
      </c>
      <c r="AO21" s="32">
        <v>110</v>
      </c>
      <c r="AP21" s="32">
        <v>99.5</v>
      </c>
      <c r="AQ21" s="32">
        <v>103.7</v>
      </c>
      <c r="AR21" s="32">
        <v>107.6</v>
      </c>
      <c r="AS21" s="32">
        <v>102.2</v>
      </c>
      <c r="AT21" s="32">
        <v>102.4</v>
      </c>
      <c r="AU21" s="32">
        <v>97.4</v>
      </c>
      <c r="AV21" s="32">
        <v>104.2</v>
      </c>
      <c r="AW21" s="32">
        <v>99</v>
      </c>
      <c r="AX21" s="32">
        <v>108.67439135791643</v>
      </c>
      <c r="AY21" s="32">
        <v>86.3</v>
      </c>
      <c r="AZ21" s="32">
        <v>105.3</v>
      </c>
      <c r="BA21" s="32">
        <v>108.3</v>
      </c>
      <c r="BB21" s="32">
        <v>101.7</v>
      </c>
      <c r="BC21" s="32">
        <v>99.9</v>
      </c>
      <c r="BD21" s="32">
        <v>104.8</v>
      </c>
      <c r="BE21" s="32">
        <v>101.3</v>
      </c>
      <c r="BF21" s="32">
        <v>102.6</v>
      </c>
      <c r="BG21" s="32">
        <v>94.5</v>
      </c>
      <c r="BH21" s="32">
        <v>98.1</v>
      </c>
      <c r="BI21" s="32">
        <v>96.5</v>
      </c>
      <c r="BJ21" s="32">
        <v>110.8</v>
      </c>
      <c r="BK21" s="32">
        <v>89.8</v>
      </c>
      <c r="BL21" s="32">
        <v>101.5</v>
      </c>
      <c r="BM21" s="32">
        <v>103.2</v>
      </c>
      <c r="BN21" s="32">
        <v>102.1</v>
      </c>
      <c r="BO21" s="32">
        <v>106.2</v>
      </c>
      <c r="BP21" s="32">
        <v>102</v>
      </c>
      <c r="BQ21" s="32">
        <v>106.2</v>
      </c>
      <c r="BR21" s="32">
        <v>99.4</v>
      </c>
      <c r="BS21" s="32">
        <v>94.6</v>
      </c>
      <c r="BT21" s="32">
        <v>102.2</v>
      </c>
      <c r="BU21" s="32">
        <v>98.2</v>
      </c>
      <c r="BV21" s="32">
        <v>106.7</v>
      </c>
      <c r="BW21" s="32">
        <v>92.3</v>
      </c>
      <c r="BX21" s="32">
        <v>107.1</v>
      </c>
      <c r="BY21" s="32">
        <v>96.9</v>
      </c>
      <c r="BZ21" s="32">
        <v>97.7</v>
      </c>
      <c r="CA21" s="32">
        <v>102.8</v>
      </c>
      <c r="CB21" s="32">
        <v>103.4</v>
      </c>
      <c r="CC21" s="32">
        <v>107.3</v>
      </c>
      <c r="CD21" s="32">
        <v>98.5</v>
      </c>
      <c r="CE21" s="32">
        <v>97.4</v>
      </c>
      <c r="CF21" s="32">
        <v>101.2</v>
      </c>
      <c r="CG21" s="32">
        <v>94.1</v>
      </c>
      <c r="CH21" s="32">
        <v>104.5</v>
      </c>
      <c r="CI21" s="32">
        <v>84.6</v>
      </c>
      <c r="CJ21" s="32">
        <v>100.7</v>
      </c>
      <c r="CK21" s="32">
        <v>103.2</v>
      </c>
      <c r="CL21" s="32">
        <v>100.9</v>
      </c>
      <c r="CM21" s="32">
        <v>102.4</v>
      </c>
      <c r="CN21" s="32">
        <v>102.7</v>
      </c>
      <c r="CO21" s="32">
        <v>104.1</v>
      </c>
      <c r="CP21" s="32">
        <v>99.7</v>
      </c>
      <c r="CQ21" s="32">
        <v>96.5</v>
      </c>
      <c r="CR21" s="32">
        <v>98.8</v>
      </c>
      <c r="CS21" s="32">
        <v>99.8</v>
      </c>
      <c r="CT21" s="32">
        <v>111.7</v>
      </c>
      <c r="CU21" s="32">
        <v>86.1</v>
      </c>
      <c r="CV21" s="32">
        <v>100.6</v>
      </c>
      <c r="CW21" s="32">
        <v>104</v>
      </c>
      <c r="CX21" s="32">
        <v>101.1</v>
      </c>
      <c r="CY21" s="32">
        <v>105</v>
      </c>
      <c r="CZ21" s="32">
        <v>109.1</v>
      </c>
      <c r="DA21" s="32">
        <v>101.5</v>
      </c>
      <c r="DB21" s="32">
        <v>93.5</v>
      </c>
      <c r="DC21" s="32">
        <v>100.4</v>
      </c>
      <c r="DD21" s="32">
        <v>98.2</v>
      </c>
      <c r="DE21" s="32">
        <v>100</v>
      </c>
      <c r="DF21" s="32">
        <v>108.9</v>
      </c>
      <c r="DG21" s="32">
        <v>89.1</v>
      </c>
      <c r="DH21" s="32">
        <v>100.5</v>
      </c>
      <c r="DI21" s="32">
        <v>104.4</v>
      </c>
      <c r="DJ21" s="32">
        <v>99.8</v>
      </c>
      <c r="DK21" s="32">
        <v>105.1</v>
      </c>
      <c r="DL21" s="32">
        <v>102.3</v>
      </c>
      <c r="DM21" s="32">
        <v>103.3</v>
      </c>
      <c r="DN21" s="32">
        <v>99.6</v>
      </c>
      <c r="DO21" s="32">
        <v>98.3</v>
      </c>
      <c r="DP21" s="32">
        <v>99.9</v>
      </c>
      <c r="DQ21" s="32">
        <v>100.6</v>
      </c>
      <c r="DR21" s="32">
        <v>109.4</v>
      </c>
      <c r="DS21" s="32">
        <v>90.8</v>
      </c>
      <c r="DT21" s="32">
        <v>101.4</v>
      </c>
      <c r="DU21" s="32">
        <v>105.1</v>
      </c>
      <c r="DV21" s="32">
        <v>99.9</v>
      </c>
      <c r="DW21" s="32">
        <v>106.3</v>
      </c>
      <c r="DX21" s="32">
        <v>101.5</v>
      </c>
      <c r="DY21" s="32">
        <v>105</v>
      </c>
      <c r="DZ21" s="32">
        <v>96.4</v>
      </c>
      <c r="EA21" s="32">
        <v>98.3</v>
      </c>
      <c r="EB21" s="32">
        <v>102.1</v>
      </c>
      <c r="EC21" s="32">
        <v>99.1</v>
      </c>
      <c r="ED21" s="32">
        <v>106</v>
      </c>
      <c r="EE21" s="32">
        <v>91</v>
      </c>
      <c r="EF21" s="32">
        <v>99.4</v>
      </c>
      <c r="EG21" s="32">
        <v>106.1</v>
      </c>
      <c r="EH21" s="32">
        <v>101</v>
      </c>
      <c r="EI21" s="32">
        <v>103.9</v>
      </c>
      <c r="EJ21" s="32">
        <v>102.8</v>
      </c>
      <c r="EK21" s="32">
        <v>104.7</v>
      </c>
      <c r="EL21" s="32">
        <v>96.1</v>
      </c>
      <c r="EM21" s="32">
        <v>97.4</v>
      </c>
      <c r="EN21" s="32">
        <v>100.8</v>
      </c>
      <c r="EO21" s="32">
        <v>98.6</v>
      </c>
      <c r="EP21" s="32">
        <v>108.2</v>
      </c>
      <c r="EQ21" s="32">
        <v>88.4</v>
      </c>
      <c r="ER21" s="32">
        <v>98.5</v>
      </c>
      <c r="ES21" s="32">
        <v>102.8</v>
      </c>
      <c r="ET21" s="32">
        <v>98.5</v>
      </c>
      <c r="EU21" s="32">
        <v>99.2</v>
      </c>
      <c r="EV21" s="32">
        <v>103.5</v>
      </c>
      <c r="EW21" s="32">
        <v>104.6</v>
      </c>
      <c r="EX21" s="32">
        <v>92</v>
      </c>
      <c r="EY21" s="32">
        <v>96.2</v>
      </c>
      <c r="EZ21" s="32">
        <v>98.3</v>
      </c>
      <c r="FA21" s="32">
        <v>97.6</v>
      </c>
      <c r="FB21" s="32">
        <v>108.8</v>
      </c>
      <c r="FC21" s="32">
        <v>83.9</v>
      </c>
      <c r="FD21" s="32">
        <v>96.8</v>
      </c>
      <c r="FE21" s="32">
        <v>94.7</v>
      </c>
      <c r="FF21" s="32">
        <v>90.7</v>
      </c>
      <c r="FG21" s="32">
        <v>103.8</v>
      </c>
      <c r="FH21" s="32">
        <v>104.3</v>
      </c>
      <c r="FI21" s="32">
        <v>102.3</v>
      </c>
      <c r="FJ21" s="32">
        <v>99.5</v>
      </c>
      <c r="FK21" s="32">
        <v>99</v>
      </c>
      <c r="FL21" s="32">
        <v>108.7</v>
      </c>
      <c r="FM21" s="33">
        <v>95.1</v>
      </c>
      <c r="FN21" s="34">
        <v>111.4</v>
      </c>
      <c r="FO21" s="34">
        <v>78.5</v>
      </c>
      <c r="FP21" s="34">
        <v>103.9</v>
      </c>
      <c r="FQ21" s="34">
        <v>103.9</v>
      </c>
      <c r="FR21" s="34">
        <v>99.8</v>
      </c>
      <c r="FS21" s="34">
        <v>102.7</v>
      </c>
      <c r="FT21" s="34">
        <v>105.8</v>
      </c>
      <c r="FU21" s="34">
        <v>100.48189931376024</v>
      </c>
      <c r="FV21" s="33">
        <v>99.3</v>
      </c>
      <c r="FW21" s="33">
        <v>103.8</v>
      </c>
      <c r="FX21" s="33">
        <v>91.3</v>
      </c>
      <c r="FY21" s="33">
        <v>101.7</v>
      </c>
      <c r="FZ21" s="33">
        <v>115.8763912273413</v>
      </c>
      <c r="GA21" s="33">
        <v>98</v>
      </c>
      <c r="GB21" s="24">
        <v>99.5</v>
      </c>
      <c r="GC21" s="24">
        <v>103.9</v>
      </c>
      <c r="GD21" s="33">
        <v>102.1</v>
      </c>
      <c r="GE21" s="24">
        <v>102.3</v>
      </c>
      <c r="GF21" s="33">
        <v>105.7</v>
      </c>
      <c r="GG21" s="33">
        <v>101.7</v>
      </c>
      <c r="GH21" s="33">
        <v>97.5</v>
      </c>
      <c r="GI21" s="33">
        <v>99.121606632161402</v>
      </c>
      <c r="GJ21" s="33">
        <v>98.172150228096271</v>
      </c>
      <c r="GK21" s="33">
        <v>100.2</v>
      </c>
      <c r="GL21" s="33">
        <v>116.55607511988994</v>
      </c>
      <c r="GM21" s="33">
        <v>86.037760712167895</v>
      </c>
      <c r="GN21" s="33">
        <v>100.25867387180637</v>
      </c>
      <c r="GO21" s="33">
        <v>102.07629669253966</v>
      </c>
      <c r="GP21" s="33">
        <v>103.17345879886825</v>
      </c>
      <c r="GQ21" s="33">
        <v>104.95514678364999</v>
      </c>
      <c r="GR21" s="33">
        <v>103.99944784191584</v>
      </c>
      <c r="GS21" s="33">
        <v>100.65663976802819</v>
      </c>
      <c r="GT21" s="33">
        <v>99.483936036737987</v>
      </c>
      <c r="GU21" s="24">
        <v>97.434142444904097</v>
      </c>
      <c r="GV21" s="24">
        <v>100.08978936048658</v>
      </c>
      <c r="GW21" s="24">
        <v>96.855114138963998</v>
      </c>
      <c r="GX21" s="24">
        <v>111.68312768295831</v>
      </c>
      <c r="GY21" s="24">
        <v>87.5</v>
      </c>
      <c r="GZ21" s="24">
        <v>103.8</v>
      </c>
      <c r="HA21" s="24">
        <v>101.8</v>
      </c>
      <c r="HB21" s="24">
        <v>100.9</v>
      </c>
      <c r="HC21" s="24">
        <v>102</v>
      </c>
      <c r="HD21" s="33">
        <v>108.739371994226</v>
      </c>
      <c r="HE21" s="33">
        <v>100.302298428646</v>
      </c>
      <c r="HF21" s="33">
        <v>96.8</v>
      </c>
      <c r="HG21" s="33">
        <v>100.3</v>
      </c>
      <c r="HH21" s="33">
        <v>99.9</v>
      </c>
      <c r="HI21" s="33">
        <v>97.7</v>
      </c>
      <c r="HJ21" s="33">
        <v>111.1</v>
      </c>
      <c r="HK21" s="33">
        <v>91.8</v>
      </c>
      <c r="HL21" s="33">
        <v>101.3</v>
      </c>
      <c r="HM21" s="33">
        <v>102.2</v>
      </c>
      <c r="HN21" s="33">
        <v>96.5</v>
      </c>
      <c r="HO21" s="33">
        <v>100.7</v>
      </c>
      <c r="HP21" s="33">
        <v>110.4</v>
      </c>
      <c r="HQ21" s="33">
        <v>101.9</v>
      </c>
      <c r="HR21" s="33">
        <v>97.1</v>
      </c>
      <c r="HS21" s="33">
        <v>102.8</v>
      </c>
      <c r="HT21" s="33">
        <v>99.8</v>
      </c>
      <c r="HU21" s="33">
        <v>97.3</v>
      </c>
      <c r="HV21" s="33">
        <v>117</v>
      </c>
      <c r="HW21" s="33">
        <v>85.2</v>
      </c>
      <c r="HX21" s="33">
        <v>99.5</v>
      </c>
      <c r="HY21" s="33">
        <v>104.3</v>
      </c>
      <c r="HZ21" s="33">
        <v>101.9</v>
      </c>
      <c r="IA21" s="33">
        <v>100.7</v>
      </c>
      <c r="IB21" s="33">
        <v>106.9</v>
      </c>
      <c r="IC21" s="33">
        <v>99.5</v>
      </c>
      <c r="ID21" s="33">
        <v>98.4</v>
      </c>
      <c r="IE21" s="33">
        <v>97.8</v>
      </c>
      <c r="IF21" s="33">
        <v>98.7</v>
      </c>
      <c r="IG21" s="33">
        <v>101.8</v>
      </c>
      <c r="IH21" s="33">
        <v>117.6</v>
      </c>
      <c r="II21" s="33">
        <v>81.400000000000006</v>
      </c>
    </row>
    <row r="22" spans="1:243">
      <c r="A22" s="186"/>
      <c r="B22" s="7" t="str">
        <f>IF('0'!A1=1,"Тернопільська","Ternopyl")</f>
        <v>Тернопільська</v>
      </c>
      <c r="C22" s="32">
        <v>76.900000000000006</v>
      </c>
      <c r="D22" s="32">
        <v>108.8</v>
      </c>
      <c r="E22" s="32">
        <v>109.1</v>
      </c>
      <c r="F22" s="32">
        <v>99.6</v>
      </c>
      <c r="G22" s="32">
        <v>104.7</v>
      </c>
      <c r="H22" s="32">
        <v>111.5</v>
      </c>
      <c r="I22" s="32">
        <v>101.4</v>
      </c>
      <c r="J22" s="32">
        <v>98</v>
      </c>
      <c r="K22" s="32">
        <v>101</v>
      </c>
      <c r="L22" s="32">
        <v>105.2</v>
      </c>
      <c r="M22" s="32">
        <v>97.6</v>
      </c>
      <c r="N22" s="32">
        <v>109.7</v>
      </c>
      <c r="O22" s="32">
        <v>85.5</v>
      </c>
      <c r="P22" s="32">
        <v>102.5</v>
      </c>
      <c r="Q22" s="32">
        <v>103.8</v>
      </c>
      <c r="R22" s="32">
        <v>99.5</v>
      </c>
      <c r="S22" s="32">
        <v>105</v>
      </c>
      <c r="T22" s="32">
        <v>120.5</v>
      </c>
      <c r="U22" s="32">
        <v>96.4</v>
      </c>
      <c r="V22" s="32">
        <v>96.6</v>
      </c>
      <c r="W22" s="32">
        <v>106.7</v>
      </c>
      <c r="X22" s="32">
        <v>103.2</v>
      </c>
      <c r="Y22" s="32">
        <v>92.9</v>
      </c>
      <c r="Z22" s="32">
        <v>109</v>
      </c>
      <c r="AA22" s="32">
        <v>92.2</v>
      </c>
      <c r="AB22" s="32">
        <v>105.3</v>
      </c>
      <c r="AC22" s="32">
        <v>105.6</v>
      </c>
      <c r="AD22" s="32">
        <v>101.3</v>
      </c>
      <c r="AE22" s="32">
        <v>100.7</v>
      </c>
      <c r="AF22" s="32">
        <v>116.5</v>
      </c>
      <c r="AG22" s="32">
        <v>87.7</v>
      </c>
      <c r="AH22" s="32">
        <v>99.8</v>
      </c>
      <c r="AI22" s="32">
        <v>109</v>
      </c>
      <c r="AJ22" s="32">
        <v>99.7</v>
      </c>
      <c r="AK22" s="32">
        <v>100.4</v>
      </c>
      <c r="AL22" s="32">
        <v>105.7</v>
      </c>
      <c r="AM22" s="32">
        <v>87.7</v>
      </c>
      <c r="AN22" s="32">
        <v>107.7</v>
      </c>
      <c r="AO22" s="32">
        <v>105</v>
      </c>
      <c r="AP22" s="32">
        <v>105.6</v>
      </c>
      <c r="AQ22" s="32">
        <v>102.7</v>
      </c>
      <c r="AR22" s="32">
        <v>119.1</v>
      </c>
      <c r="AS22" s="32">
        <v>88.5</v>
      </c>
      <c r="AT22" s="32">
        <v>97.4</v>
      </c>
      <c r="AU22" s="32">
        <v>107.5</v>
      </c>
      <c r="AV22" s="32">
        <v>104.9</v>
      </c>
      <c r="AW22" s="32">
        <v>100.9</v>
      </c>
      <c r="AX22" s="32">
        <v>116.23831638021238</v>
      </c>
      <c r="AY22" s="32">
        <v>78.400000000000006</v>
      </c>
      <c r="AZ22" s="32">
        <v>105.5</v>
      </c>
      <c r="BA22" s="32">
        <v>113.8</v>
      </c>
      <c r="BB22" s="32">
        <v>96.5</v>
      </c>
      <c r="BC22" s="32">
        <v>104.8</v>
      </c>
      <c r="BD22" s="32">
        <v>114.4</v>
      </c>
      <c r="BE22" s="32">
        <v>88.2</v>
      </c>
      <c r="BF22" s="32">
        <v>98.3</v>
      </c>
      <c r="BG22" s="32">
        <v>101.7</v>
      </c>
      <c r="BH22" s="32">
        <v>99.1</v>
      </c>
      <c r="BI22" s="32">
        <v>99.5</v>
      </c>
      <c r="BJ22" s="32">
        <v>115.5</v>
      </c>
      <c r="BK22" s="32">
        <v>82.9</v>
      </c>
      <c r="BL22" s="32">
        <v>103.8</v>
      </c>
      <c r="BM22" s="32">
        <v>104.1</v>
      </c>
      <c r="BN22" s="32">
        <v>102.8</v>
      </c>
      <c r="BO22" s="32">
        <v>102.8</v>
      </c>
      <c r="BP22" s="32">
        <v>114.1</v>
      </c>
      <c r="BQ22" s="32">
        <v>99.4</v>
      </c>
      <c r="BR22" s="32">
        <v>93.8</v>
      </c>
      <c r="BS22" s="32">
        <v>99.3</v>
      </c>
      <c r="BT22" s="32">
        <v>99.9</v>
      </c>
      <c r="BU22" s="32">
        <v>98.6</v>
      </c>
      <c r="BV22" s="32">
        <v>108.9</v>
      </c>
      <c r="BW22" s="32">
        <v>88.2</v>
      </c>
      <c r="BX22" s="32">
        <v>104.9</v>
      </c>
      <c r="BY22" s="32">
        <v>101.2</v>
      </c>
      <c r="BZ22" s="32">
        <v>99.3</v>
      </c>
      <c r="CA22" s="32">
        <v>104.6</v>
      </c>
      <c r="CB22" s="32">
        <v>109.1</v>
      </c>
      <c r="CC22" s="32">
        <v>98.7</v>
      </c>
      <c r="CD22" s="32">
        <v>96.8</v>
      </c>
      <c r="CE22" s="32">
        <v>102.2</v>
      </c>
      <c r="CF22" s="32">
        <v>101.9</v>
      </c>
      <c r="CG22" s="32">
        <v>97.3</v>
      </c>
      <c r="CH22" s="32">
        <v>108.9</v>
      </c>
      <c r="CI22" s="32">
        <v>74.3</v>
      </c>
      <c r="CJ22" s="32">
        <v>103.5</v>
      </c>
      <c r="CK22" s="32">
        <v>102.4</v>
      </c>
      <c r="CL22" s="32">
        <v>100.7</v>
      </c>
      <c r="CM22" s="32">
        <v>102.6</v>
      </c>
      <c r="CN22" s="32">
        <v>110.5</v>
      </c>
      <c r="CO22" s="32">
        <v>98.3</v>
      </c>
      <c r="CP22" s="32">
        <v>96</v>
      </c>
      <c r="CQ22" s="32">
        <v>98.2</v>
      </c>
      <c r="CR22" s="32">
        <v>99</v>
      </c>
      <c r="CS22" s="32">
        <v>99.6</v>
      </c>
      <c r="CT22" s="32">
        <v>116.1</v>
      </c>
      <c r="CU22" s="32">
        <v>83.1</v>
      </c>
      <c r="CV22" s="32">
        <v>102</v>
      </c>
      <c r="CW22" s="32">
        <v>104.3</v>
      </c>
      <c r="CX22" s="32">
        <v>99.6</v>
      </c>
      <c r="CY22" s="32">
        <v>109.6</v>
      </c>
      <c r="CZ22" s="32">
        <v>114.6</v>
      </c>
      <c r="DA22" s="32">
        <v>94.1</v>
      </c>
      <c r="DB22" s="32">
        <v>95.2</v>
      </c>
      <c r="DC22" s="32">
        <v>96.3</v>
      </c>
      <c r="DD22" s="32">
        <v>102.1</v>
      </c>
      <c r="DE22" s="32">
        <v>101.4</v>
      </c>
      <c r="DF22" s="32">
        <v>114.3</v>
      </c>
      <c r="DG22" s="32">
        <v>79.099999999999994</v>
      </c>
      <c r="DH22" s="32">
        <v>103.1</v>
      </c>
      <c r="DI22" s="32">
        <v>102.4</v>
      </c>
      <c r="DJ22" s="32">
        <v>100</v>
      </c>
      <c r="DK22" s="32">
        <v>104</v>
      </c>
      <c r="DL22" s="32">
        <v>108.9</v>
      </c>
      <c r="DM22" s="32">
        <v>97.1</v>
      </c>
      <c r="DN22" s="32">
        <v>99.3</v>
      </c>
      <c r="DO22" s="32">
        <v>100.6</v>
      </c>
      <c r="DP22" s="32">
        <v>101.1</v>
      </c>
      <c r="DQ22" s="32">
        <v>102.5</v>
      </c>
      <c r="DR22" s="32">
        <v>106.3</v>
      </c>
      <c r="DS22" s="32">
        <v>91.6</v>
      </c>
      <c r="DT22" s="32">
        <v>102.8</v>
      </c>
      <c r="DU22" s="32">
        <v>103.8</v>
      </c>
      <c r="DV22" s="32">
        <v>99.9</v>
      </c>
      <c r="DW22" s="32">
        <v>106.3</v>
      </c>
      <c r="DX22" s="32">
        <v>107.8</v>
      </c>
      <c r="DY22" s="32">
        <v>94.4</v>
      </c>
      <c r="DZ22" s="32">
        <v>98.5</v>
      </c>
      <c r="EA22" s="32">
        <v>99.4</v>
      </c>
      <c r="EB22" s="32">
        <v>104.2</v>
      </c>
      <c r="EC22" s="32">
        <v>100.8</v>
      </c>
      <c r="ED22" s="32">
        <v>107.8</v>
      </c>
      <c r="EE22" s="32">
        <v>85.5</v>
      </c>
      <c r="EF22" s="32">
        <v>101.9</v>
      </c>
      <c r="EG22" s="32">
        <v>105</v>
      </c>
      <c r="EH22" s="32">
        <v>102.1</v>
      </c>
      <c r="EI22" s="32">
        <v>101.8</v>
      </c>
      <c r="EJ22" s="32">
        <v>110.5</v>
      </c>
      <c r="EK22" s="32">
        <v>97.3</v>
      </c>
      <c r="EL22" s="32">
        <v>96.5</v>
      </c>
      <c r="EM22" s="32">
        <v>96.3</v>
      </c>
      <c r="EN22" s="32">
        <v>104</v>
      </c>
      <c r="EO22" s="32">
        <v>100.7</v>
      </c>
      <c r="EP22" s="32">
        <v>110.8</v>
      </c>
      <c r="EQ22" s="32">
        <v>81.099999999999994</v>
      </c>
      <c r="ER22" s="32">
        <v>103.5</v>
      </c>
      <c r="ES22" s="32">
        <v>102.2</v>
      </c>
      <c r="ET22" s="32">
        <v>96.3</v>
      </c>
      <c r="EU22" s="32">
        <v>100.8</v>
      </c>
      <c r="EV22" s="32">
        <v>109.3</v>
      </c>
      <c r="EW22" s="32">
        <v>99.5</v>
      </c>
      <c r="EX22" s="32">
        <v>90.4</v>
      </c>
      <c r="EY22" s="32">
        <v>96.1</v>
      </c>
      <c r="EZ22" s="32">
        <v>99.7</v>
      </c>
      <c r="FA22" s="32">
        <v>100.6</v>
      </c>
      <c r="FB22" s="32">
        <v>109.8</v>
      </c>
      <c r="FC22" s="32">
        <v>78.5</v>
      </c>
      <c r="FD22" s="32">
        <v>99.4</v>
      </c>
      <c r="FE22" s="32">
        <v>96.2</v>
      </c>
      <c r="FF22" s="32">
        <v>86.4</v>
      </c>
      <c r="FG22" s="32">
        <v>103.5</v>
      </c>
      <c r="FH22" s="32">
        <v>110.6</v>
      </c>
      <c r="FI22" s="32">
        <v>98.8</v>
      </c>
      <c r="FJ22" s="32">
        <v>95.9</v>
      </c>
      <c r="FK22" s="32">
        <v>98.3</v>
      </c>
      <c r="FL22" s="32">
        <v>110.6</v>
      </c>
      <c r="FM22" s="33">
        <v>99.9</v>
      </c>
      <c r="FN22" s="34">
        <v>118</v>
      </c>
      <c r="FO22" s="34">
        <v>73.900000000000006</v>
      </c>
      <c r="FP22" s="34">
        <v>106.8</v>
      </c>
      <c r="FQ22" s="34">
        <v>103.9</v>
      </c>
      <c r="FR22" s="34">
        <v>97.7</v>
      </c>
      <c r="FS22" s="34">
        <v>104.9</v>
      </c>
      <c r="FT22" s="34">
        <v>110.7</v>
      </c>
      <c r="FU22" s="34">
        <v>100.66970879986741</v>
      </c>
      <c r="FV22" s="33">
        <v>92.9</v>
      </c>
      <c r="FW22" s="33">
        <v>99.9</v>
      </c>
      <c r="FX22" s="33">
        <v>96.8</v>
      </c>
      <c r="FY22" s="33">
        <v>103.9</v>
      </c>
      <c r="FZ22" s="33">
        <v>119.24992623828186</v>
      </c>
      <c r="GA22" s="33">
        <v>95.7</v>
      </c>
      <c r="GB22" s="24">
        <v>101.6</v>
      </c>
      <c r="GC22" s="24">
        <v>106.1</v>
      </c>
      <c r="GD22" s="33">
        <v>98.9</v>
      </c>
      <c r="GE22" s="24">
        <v>102.5</v>
      </c>
      <c r="GF22" s="33">
        <v>110.7</v>
      </c>
      <c r="GG22" s="33">
        <v>94.3</v>
      </c>
      <c r="GH22" s="33">
        <v>96.9</v>
      </c>
      <c r="GI22" s="33">
        <v>102.86801742892003</v>
      </c>
      <c r="GJ22" s="33">
        <v>99.387516209799912</v>
      </c>
      <c r="GK22" s="33">
        <v>101.8</v>
      </c>
      <c r="GL22" s="33">
        <v>113.82041171292529</v>
      </c>
      <c r="GM22" s="33">
        <v>85.069718303989205</v>
      </c>
      <c r="GN22" s="33">
        <v>101.65289615100104</v>
      </c>
      <c r="GO22" s="33">
        <v>105.016728408815</v>
      </c>
      <c r="GP22" s="33">
        <v>100.8627481414667</v>
      </c>
      <c r="GQ22" s="33">
        <v>105.02701506750587</v>
      </c>
      <c r="GR22" s="33">
        <v>109.19230296924604</v>
      </c>
      <c r="GS22" s="33">
        <v>97.437110850689095</v>
      </c>
      <c r="GT22" s="33">
        <v>98.821538433023292</v>
      </c>
      <c r="GU22" s="24">
        <v>96.899947713718689</v>
      </c>
      <c r="GV22" s="24">
        <v>101.51510471860125</v>
      </c>
      <c r="GW22" s="24">
        <v>100.10827641505568</v>
      </c>
      <c r="GX22" s="24">
        <v>111.36325081859565</v>
      </c>
      <c r="GY22" s="24">
        <v>84.2</v>
      </c>
      <c r="GZ22" s="24">
        <v>103.8</v>
      </c>
      <c r="HA22" s="24">
        <v>103.6</v>
      </c>
      <c r="HB22" s="24">
        <v>104</v>
      </c>
      <c r="HC22" s="24">
        <v>100.2</v>
      </c>
      <c r="HD22" s="33">
        <v>107.096176095377</v>
      </c>
      <c r="HE22" s="33">
        <v>101.690441797223</v>
      </c>
      <c r="HF22" s="33">
        <v>93.1</v>
      </c>
      <c r="HG22" s="33">
        <v>102.2</v>
      </c>
      <c r="HH22" s="33">
        <v>100.7</v>
      </c>
      <c r="HI22" s="33">
        <v>101.3</v>
      </c>
      <c r="HJ22" s="33">
        <v>111.5</v>
      </c>
      <c r="HK22" s="33">
        <v>84.7</v>
      </c>
      <c r="HL22" s="33">
        <v>104.4</v>
      </c>
      <c r="HM22" s="33">
        <v>100.2</v>
      </c>
      <c r="HN22" s="33">
        <v>90.5</v>
      </c>
      <c r="HO22" s="33">
        <v>105.4</v>
      </c>
      <c r="HP22" s="33">
        <v>117.4</v>
      </c>
      <c r="HQ22" s="33">
        <v>101.3</v>
      </c>
      <c r="HR22" s="33">
        <v>97</v>
      </c>
      <c r="HS22" s="33">
        <v>104.7</v>
      </c>
      <c r="HT22" s="33">
        <v>101.4</v>
      </c>
      <c r="HU22" s="33">
        <v>101.2</v>
      </c>
      <c r="HV22" s="33">
        <v>113.6</v>
      </c>
      <c r="HW22" s="33">
        <v>82.5</v>
      </c>
      <c r="HX22" s="33">
        <v>102.4</v>
      </c>
      <c r="HY22" s="33">
        <v>105.3</v>
      </c>
      <c r="HZ22" s="33">
        <v>105.2</v>
      </c>
      <c r="IA22" s="33">
        <v>95.8</v>
      </c>
      <c r="IB22" s="33">
        <v>108.9</v>
      </c>
      <c r="IC22" s="33">
        <v>95.4</v>
      </c>
      <c r="ID22" s="33">
        <v>96.2</v>
      </c>
      <c r="IE22" s="33">
        <v>101</v>
      </c>
      <c r="IF22" s="33">
        <v>99.6</v>
      </c>
      <c r="IG22" s="33">
        <v>104.5</v>
      </c>
      <c r="IH22" s="33">
        <v>116.7</v>
      </c>
      <c r="II22" s="33">
        <v>79.099999999999994</v>
      </c>
    </row>
    <row r="23" spans="1:243">
      <c r="A23" s="186"/>
      <c r="B23" s="7" t="str">
        <f>IF('0'!A1=1,"Харківська","Kharkiv")</f>
        <v>Харківська</v>
      </c>
      <c r="C23" s="32">
        <v>84.6</v>
      </c>
      <c r="D23" s="32">
        <v>100.9</v>
      </c>
      <c r="E23" s="32">
        <v>107.8</v>
      </c>
      <c r="F23" s="32">
        <v>100.9</v>
      </c>
      <c r="G23" s="32">
        <v>100.5</v>
      </c>
      <c r="H23" s="32">
        <v>107</v>
      </c>
      <c r="I23" s="32">
        <v>107.4</v>
      </c>
      <c r="J23" s="32">
        <v>99.8</v>
      </c>
      <c r="K23" s="32">
        <v>99.8</v>
      </c>
      <c r="L23" s="32">
        <v>101.5</v>
      </c>
      <c r="M23" s="32">
        <v>99.5</v>
      </c>
      <c r="N23" s="32">
        <v>108.9</v>
      </c>
      <c r="O23" s="32">
        <v>92.7</v>
      </c>
      <c r="P23" s="32">
        <v>94.6</v>
      </c>
      <c r="Q23" s="32">
        <v>102.9</v>
      </c>
      <c r="R23" s="32">
        <v>101.3</v>
      </c>
      <c r="S23" s="32">
        <v>104.8</v>
      </c>
      <c r="T23" s="32">
        <v>108.8</v>
      </c>
      <c r="U23" s="32">
        <v>100.6</v>
      </c>
      <c r="V23" s="32">
        <v>98.8</v>
      </c>
      <c r="W23" s="32">
        <v>106.4</v>
      </c>
      <c r="X23" s="32">
        <v>95.9</v>
      </c>
      <c r="Y23" s="32">
        <v>95.7</v>
      </c>
      <c r="Z23" s="32">
        <v>108.6</v>
      </c>
      <c r="AA23" s="32">
        <v>99.8</v>
      </c>
      <c r="AB23" s="32">
        <v>100.4</v>
      </c>
      <c r="AC23" s="32">
        <v>101.7</v>
      </c>
      <c r="AD23" s="32">
        <v>100.3</v>
      </c>
      <c r="AE23" s="32">
        <v>98.6</v>
      </c>
      <c r="AF23" s="32">
        <v>109.4</v>
      </c>
      <c r="AG23" s="32">
        <v>97.9</v>
      </c>
      <c r="AH23" s="32">
        <v>99.7</v>
      </c>
      <c r="AI23" s="32">
        <v>107</v>
      </c>
      <c r="AJ23" s="32">
        <v>96.4</v>
      </c>
      <c r="AK23" s="32">
        <v>100.5</v>
      </c>
      <c r="AL23" s="32">
        <v>106</v>
      </c>
      <c r="AM23" s="32">
        <v>88.5</v>
      </c>
      <c r="AN23" s="32">
        <v>108</v>
      </c>
      <c r="AO23" s="32">
        <v>101.3</v>
      </c>
      <c r="AP23" s="32">
        <v>102.1</v>
      </c>
      <c r="AQ23" s="32">
        <v>102</v>
      </c>
      <c r="AR23" s="32">
        <v>107</v>
      </c>
      <c r="AS23" s="32">
        <v>101.4</v>
      </c>
      <c r="AT23" s="32">
        <v>100</v>
      </c>
      <c r="AU23" s="32">
        <v>103.7</v>
      </c>
      <c r="AV23" s="32">
        <v>102.6</v>
      </c>
      <c r="AW23" s="32">
        <v>100.6</v>
      </c>
      <c r="AX23" s="32">
        <v>111.10654019261237</v>
      </c>
      <c r="AY23" s="32">
        <v>85.1</v>
      </c>
      <c r="AZ23" s="32">
        <v>105.2</v>
      </c>
      <c r="BA23" s="32">
        <v>105.6</v>
      </c>
      <c r="BB23" s="32">
        <v>100.7</v>
      </c>
      <c r="BC23" s="32">
        <v>101.3</v>
      </c>
      <c r="BD23" s="32">
        <v>106.2</v>
      </c>
      <c r="BE23" s="32">
        <v>100.6</v>
      </c>
      <c r="BF23" s="32">
        <v>101</v>
      </c>
      <c r="BG23" s="32">
        <v>99.5</v>
      </c>
      <c r="BH23" s="32">
        <v>94.8</v>
      </c>
      <c r="BI23" s="32">
        <v>97.9</v>
      </c>
      <c r="BJ23" s="32">
        <v>113.4</v>
      </c>
      <c r="BK23" s="32">
        <v>86.1</v>
      </c>
      <c r="BL23" s="32">
        <v>104.3</v>
      </c>
      <c r="BM23" s="32">
        <v>103.8</v>
      </c>
      <c r="BN23" s="32">
        <v>102.2</v>
      </c>
      <c r="BO23" s="32">
        <v>105.1</v>
      </c>
      <c r="BP23" s="32">
        <v>105</v>
      </c>
      <c r="BQ23" s="32">
        <v>103.3</v>
      </c>
      <c r="BR23" s="32">
        <v>96.6</v>
      </c>
      <c r="BS23" s="32">
        <v>100.1</v>
      </c>
      <c r="BT23" s="32">
        <v>97.5</v>
      </c>
      <c r="BU23" s="32">
        <v>96.9</v>
      </c>
      <c r="BV23" s="32">
        <v>110.7</v>
      </c>
      <c r="BW23" s="32">
        <v>87.4</v>
      </c>
      <c r="BX23" s="32">
        <v>106.6</v>
      </c>
      <c r="BY23" s="32">
        <v>97</v>
      </c>
      <c r="BZ23" s="32">
        <v>102.1</v>
      </c>
      <c r="CA23" s="32">
        <v>100</v>
      </c>
      <c r="CB23" s="32">
        <v>105.4</v>
      </c>
      <c r="CC23" s="32">
        <v>103.5</v>
      </c>
      <c r="CD23" s="32">
        <v>96.7</v>
      </c>
      <c r="CE23" s="32">
        <v>102.3</v>
      </c>
      <c r="CF23" s="32">
        <v>98</v>
      </c>
      <c r="CG23" s="32">
        <v>92.6</v>
      </c>
      <c r="CH23" s="32">
        <v>106.6</v>
      </c>
      <c r="CI23" s="32">
        <v>81</v>
      </c>
      <c r="CJ23" s="32">
        <v>104.6</v>
      </c>
      <c r="CK23" s="32">
        <v>99.9</v>
      </c>
      <c r="CL23" s="32">
        <v>101.7</v>
      </c>
      <c r="CM23" s="32">
        <v>99.9</v>
      </c>
      <c r="CN23" s="32">
        <v>105.8</v>
      </c>
      <c r="CO23" s="32">
        <v>102.4</v>
      </c>
      <c r="CP23" s="32">
        <v>94.5</v>
      </c>
      <c r="CQ23" s="32">
        <v>103.3</v>
      </c>
      <c r="CR23" s="32">
        <v>97.3</v>
      </c>
      <c r="CS23" s="32">
        <v>99.8</v>
      </c>
      <c r="CT23" s="32">
        <v>113.5</v>
      </c>
      <c r="CU23" s="32">
        <v>83.7</v>
      </c>
      <c r="CV23" s="32">
        <v>102.7</v>
      </c>
      <c r="CW23" s="32">
        <v>103.6</v>
      </c>
      <c r="CX23" s="32">
        <v>100.7</v>
      </c>
      <c r="CY23" s="32">
        <v>105.9</v>
      </c>
      <c r="CZ23" s="32">
        <v>107.7</v>
      </c>
      <c r="DA23" s="32">
        <v>98.5</v>
      </c>
      <c r="DB23" s="32">
        <v>95.1</v>
      </c>
      <c r="DC23" s="32">
        <v>102</v>
      </c>
      <c r="DD23" s="32">
        <v>98.3</v>
      </c>
      <c r="DE23" s="32">
        <v>101</v>
      </c>
      <c r="DF23" s="32">
        <v>109.8</v>
      </c>
      <c r="DG23" s="32">
        <v>86.8</v>
      </c>
      <c r="DH23" s="32">
        <v>102.5</v>
      </c>
      <c r="DI23" s="32">
        <v>104.6</v>
      </c>
      <c r="DJ23" s="32">
        <v>99</v>
      </c>
      <c r="DK23" s="32">
        <v>100.2</v>
      </c>
      <c r="DL23" s="32">
        <v>105.3</v>
      </c>
      <c r="DM23" s="32">
        <v>103.2</v>
      </c>
      <c r="DN23" s="32">
        <v>98.5</v>
      </c>
      <c r="DO23" s="32">
        <v>102.2</v>
      </c>
      <c r="DP23" s="32">
        <v>98.9</v>
      </c>
      <c r="DQ23" s="32">
        <v>100.6</v>
      </c>
      <c r="DR23" s="32">
        <v>111.3</v>
      </c>
      <c r="DS23" s="32">
        <v>86.7</v>
      </c>
      <c r="DT23" s="32">
        <v>104.5</v>
      </c>
      <c r="DU23" s="32">
        <v>105.4</v>
      </c>
      <c r="DV23" s="32">
        <v>99.2</v>
      </c>
      <c r="DW23" s="32">
        <v>102.3</v>
      </c>
      <c r="DX23" s="32">
        <v>104</v>
      </c>
      <c r="DY23" s="32">
        <v>102.9</v>
      </c>
      <c r="DZ23" s="32">
        <v>97.7</v>
      </c>
      <c r="EA23" s="32">
        <v>101</v>
      </c>
      <c r="EB23" s="32">
        <v>100.4</v>
      </c>
      <c r="EC23" s="32">
        <v>99.7</v>
      </c>
      <c r="ED23" s="32">
        <v>108.2</v>
      </c>
      <c r="EE23" s="32">
        <v>88.6</v>
      </c>
      <c r="EF23" s="32">
        <v>101.3</v>
      </c>
      <c r="EG23" s="32">
        <v>108.1</v>
      </c>
      <c r="EH23" s="32">
        <v>99.7</v>
      </c>
      <c r="EI23" s="32">
        <v>99.6</v>
      </c>
      <c r="EJ23" s="32">
        <v>104.4</v>
      </c>
      <c r="EK23" s="32">
        <v>101.9</v>
      </c>
      <c r="EL23" s="32">
        <v>96.5</v>
      </c>
      <c r="EM23" s="32">
        <v>99.9</v>
      </c>
      <c r="EN23" s="32">
        <v>100.4</v>
      </c>
      <c r="EO23" s="32">
        <v>99.9</v>
      </c>
      <c r="EP23" s="32">
        <v>107.4</v>
      </c>
      <c r="EQ23" s="32">
        <v>87.5</v>
      </c>
      <c r="ER23" s="32">
        <v>101.3</v>
      </c>
      <c r="ES23" s="32">
        <v>103.6</v>
      </c>
      <c r="ET23" s="32">
        <v>95.5</v>
      </c>
      <c r="EU23" s="32">
        <v>96.3</v>
      </c>
      <c r="EV23" s="32">
        <v>104.7</v>
      </c>
      <c r="EW23" s="32">
        <v>103.9</v>
      </c>
      <c r="EX23" s="32">
        <v>92.7</v>
      </c>
      <c r="EY23" s="32">
        <v>99</v>
      </c>
      <c r="EZ23" s="32">
        <v>95.1</v>
      </c>
      <c r="FA23" s="32">
        <v>98.8</v>
      </c>
      <c r="FB23" s="32">
        <v>109.3</v>
      </c>
      <c r="FC23" s="32">
        <v>81.5</v>
      </c>
      <c r="FD23" s="32">
        <v>99.3</v>
      </c>
      <c r="FE23" s="32">
        <v>96.2</v>
      </c>
      <c r="FF23" s="32">
        <v>88.5</v>
      </c>
      <c r="FG23" s="32">
        <v>100.7</v>
      </c>
      <c r="FH23" s="32">
        <v>106.8</v>
      </c>
      <c r="FI23" s="32">
        <v>102.8</v>
      </c>
      <c r="FJ23" s="32">
        <v>97.9</v>
      </c>
      <c r="FK23" s="32">
        <v>101</v>
      </c>
      <c r="FL23" s="32">
        <v>106.1</v>
      </c>
      <c r="FM23" s="33">
        <v>97.1</v>
      </c>
      <c r="FN23" s="34">
        <v>114.6</v>
      </c>
      <c r="FO23" s="34">
        <v>78.7</v>
      </c>
      <c r="FP23" s="34">
        <v>105.8</v>
      </c>
      <c r="FQ23" s="34">
        <v>104.6</v>
      </c>
      <c r="FR23" s="34">
        <v>95.1</v>
      </c>
      <c r="FS23" s="34">
        <v>101.8</v>
      </c>
      <c r="FT23" s="34">
        <v>106.8</v>
      </c>
      <c r="FU23" s="34">
        <v>101.20467418788301</v>
      </c>
      <c r="FV23" s="33">
        <v>98.1</v>
      </c>
      <c r="FW23" s="33">
        <v>102.6</v>
      </c>
      <c r="FX23" s="33">
        <v>94.2</v>
      </c>
      <c r="FY23" s="33">
        <v>99.5</v>
      </c>
      <c r="FZ23" s="33">
        <v>115.85263278431714</v>
      </c>
      <c r="GA23" s="33">
        <v>94.6</v>
      </c>
      <c r="GB23" s="24">
        <v>103.9</v>
      </c>
      <c r="GC23" s="24">
        <v>104.6</v>
      </c>
      <c r="GD23" s="33">
        <v>98.5</v>
      </c>
      <c r="GE23" s="24">
        <v>99.8</v>
      </c>
      <c r="GF23" s="33">
        <v>107.5</v>
      </c>
      <c r="GG23" s="33">
        <v>99.3</v>
      </c>
      <c r="GH23" s="33">
        <v>96.7</v>
      </c>
      <c r="GI23" s="33">
        <v>104.81552705929344</v>
      </c>
      <c r="GJ23" s="33">
        <v>98.005966099531889</v>
      </c>
      <c r="GK23" s="33">
        <v>99.9</v>
      </c>
      <c r="GL23" s="33">
        <v>110.68152030886876</v>
      </c>
      <c r="GM23" s="33">
        <v>88.827976719484894</v>
      </c>
      <c r="GN23" s="33">
        <v>100.31148119777104</v>
      </c>
      <c r="GO23" s="33">
        <v>105.15902315103489</v>
      </c>
      <c r="GP23" s="33">
        <v>99.935504152824521</v>
      </c>
      <c r="GQ23" s="33">
        <v>101.85055069242284</v>
      </c>
      <c r="GR23" s="33">
        <v>104.99813105554956</v>
      </c>
      <c r="GS23" s="33">
        <v>102.27604422156188</v>
      </c>
      <c r="GT23" s="33">
        <v>98.27488169892213</v>
      </c>
      <c r="GU23" s="24">
        <v>100.77774901078793</v>
      </c>
      <c r="GV23" s="24">
        <v>97.191183634501826</v>
      </c>
      <c r="GW23" s="24">
        <v>98.936627628248104</v>
      </c>
      <c r="GX23" s="24">
        <v>112.33028675447956</v>
      </c>
      <c r="GY23" s="24">
        <v>87.6</v>
      </c>
      <c r="GZ23" s="24">
        <v>101.2</v>
      </c>
      <c r="HA23" s="24">
        <v>104.8</v>
      </c>
      <c r="HB23" s="24">
        <v>101.5</v>
      </c>
      <c r="HC23" s="24">
        <v>100.1</v>
      </c>
      <c r="HD23" s="33">
        <v>104.86046905073</v>
      </c>
      <c r="HE23" s="33">
        <v>101.86394112181399</v>
      </c>
      <c r="HF23" s="33">
        <v>96</v>
      </c>
      <c r="HG23" s="33">
        <v>104.3</v>
      </c>
      <c r="HH23" s="33">
        <v>95.4</v>
      </c>
      <c r="HI23" s="33">
        <v>101.3</v>
      </c>
      <c r="HJ23" s="33">
        <v>112.3</v>
      </c>
      <c r="HK23" s="33">
        <v>88.2</v>
      </c>
      <c r="HL23" s="33">
        <v>102.7</v>
      </c>
      <c r="HM23" s="33">
        <v>103.6</v>
      </c>
      <c r="HN23" s="33">
        <v>88.4</v>
      </c>
      <c r="HO23" s="33">
        <v>102</v>
      </c>
      <c r="HP23" s="33">
        <v>111.7</v>
      </c>
      <c r="HQ23" s="33">
        <v>101.6</v>
      </c>
      <c r="HR23" s="33">
        <v>97.1</v>
      </c>
      <c r="HS23" s="33">
        <v>107.6</v>
      </c>
      <c r="HT23" s="33">
        <v>96.7</v>
      </c>
      <c r="HU23" s="33">
        <v>98.3</v>
      </c>
      <c r="HV23" s="33">
        <v>114.7</v>
      </c>
      <c r="HW23" s="33">
        <v>85.8</v>
      </c>
      <c r="HX23" s="33">
        <v>102.9</v>
      </c>
      <c r="HY23" s="33">
        <v>102.7</v>
      </c>
      <c r="HZ23" s="33">
        <v>103.1</v>
      </c>
      <c r="IA23" s="33">
        <v>98.4</v>
      </c>
      <c r="IB23" s="33">
        <v>105</v>
      </c>
      <c r="IC23" s="33">
        <v>100.5</v>
      </c>
      <c r="ID23" s="33">
        <v>97.8</v>
      </c>
      <c r="IE23" s="33">
        <v>103.6</v>
      </c>
      <c r="IF23" s="33">
        <v>95</v>
      </c>
      <c r="IG23" s="33">
        <v>101.3</v>
      </c>
      <c r="IH23" s="33">
        <v>118.9</v>
      </c>
      <c r="II23" s="33">
        <v>83</v>
      </c>
    </row>
    <row r="24" spans="1:243">
      <c r="A24" s="186"/>
      <c r="B24" s="7" t="str">
        <f>IF('0'!A1=1,"Херсонська","Kherson")</f>
        <v>Херсонська</v>
      </c>
      <c r="C24" s="32">
        <v>88.6</v>
      </c>
      <c r="D24" s="32">
        <v>98.4</v>
      </c>
      <c r="E24" s="32">
        <v>108.8</v>
      </c>
      <c r="F24" s="32">
        <v>98.7</v>
      </c>
      <c r="G24" s="32">
        <v>100.7</v>
      </c>
      <c r="H24" s="32">
        <v>108.5</v>
      </c>
      <c r="I24" s="32">
        <v>112.4</v>
      </c>
      <c r="J24" s="32">
        <v>96.2</v>
      </c>
      <c r="K24" s="32">
        <v>101.8</v>
      </c>
      <c r="L24" s="32">
        <v>100.4</v>
      </c>
      <c r="M24" s="32">
        <v>95.6</v>
      </c>
      <c r="N24" s="32">
        <v>108.4</v>
      </c>
      <c r="O24" s="32">
        <v>85.5</v>
      </c>
      <c r="P24" s="32">
        <v>96.8</v>
      </c>
      <c r="Q24" s="32">
        <v>102.8</v>
      </c>
      <c r="R24" s="32">
        <v>103.7</v>
      </c>
      <c r="S24" s="32">
        <v>102.8</v>
      </c>
      <c r="T24" s="32">
        <v>109.5</v>
      </c>
      <c r="U24" s="32">
        <v>109.2</v>
      </c>
      <c r="V24" s="32">
        <v>99.2</v>
      </c>
      <c r="W24" s="32">
        <v>103.1</v>
      </c>
      <c r="X24" s="32">
        <v>98.6</v>
      </c>
      <c r="Y24" s="32">
        <v>95.5</v>
      </c>
      <c r="Z24" s="32">
        <v>107.8</v>
      </c>
      <c r="AA24" s="32">
        <v>91.1</v>
      </c>
      <c r="AB24" s="32">
        <v>102.4</v>
      </c>
      <c r="AC24" s="32">
        <v>106.9</v>
      </c>
      <c r="AD24" s="32">
        <v>99.7</v>
      </c>
      <c r="AE24" s="32">
        <v>102.7</v>
      </c>
      <c r="AF24" s="32">
        <v>106.6</v>
      </c>
      <c r="AG24" s="32">
        <v>102.8</v>
      </c>
      <c r="AH24" s="32">
        <v>97.7</v>
      </c>
      <c r="AI24" s="32">
        <v>106.8</v>
      </c>
      <c r="AJ24" s="32">
        <v>97.3</v>
      </c>
      <c r="AK24" s="32">
        <v>99.1</v>
      </c>
      <c r="AL24" s="32">
        <v>106.8</v>
      </c>
      <c r="AM24" s="32">
        <v>87</v>
      </c>
      <c r="AN24" s="32">
        <v>103.9</v>
      </c>
      <c r="AO24" s="32">
        <v>105.5</v>
      </c>
      <c r="AP24" s="32">
        <v>103.1</v>
      </c>
      <c r="AQ24" s="32">
        <v>104.8</v>
      </c>
      <c r="AR24" s="32">
        <v>108.7</v>
      </c>
      <c r="AS24" s="32">
        <v>101.7</v>
      </c>
      <c r="AT24" s="32">
        <v>96.4</v>
      </c>
      <c r="AU24" s="32">
        <v>105.9</v>
      </c>
      <c r="AV24" s="32">
        <v>104.6</v>
      </c>
      <c r="AW24" s="32">
        <v>98.2</v>
      </c>
      <c r="AX24" s="32">
        <v>112.61319243935894</v>
      </c>
      <c r="AY24" s="32">
        <v>79.400000000000006</v>
      </c>
      <c r="AZ24" s="32">
        <v>103.1</v>
      </c>
      <c r="BA24" s="32">
        <v>109.1</v>
      </c>
      <c r="BB24" s="32">
        <v>103.8</v>
      </c>
      <c r="BC24" s="32">
        <v>100.1</v>
      </c>
      <c r="BD24" s="32">
        <v>109.2</v>
      </c>
      <c r="BE24" s="32">
        <v>99</v>
      </c>
      <c r="BF24" s="32">
        <v>96.9</v>
      </c>
      <c r="BG24" s="32">
        <v>100.1</v>
      </c>
      <c r="BH24" s="32">
        <v>98.7</v>
      </c>
      <c r="BI24" s="32">
        <v>100.2</v>
      </c>
      <c r="BJ24" s="32">
        <v>116.9</v>
      </c>
      <c r="BK24" s="32">
        <v>82.9</v>
      </c>
      <c r="BL24" s="32">
        <v>103.7</v>
      </c>
      <c r="BM24" s="32">
        <v>103.8</v>
      </c>
      <c r="BN24" s="32">
        <v>101.6</v>
      </c>
      <c r="BO24" s="32">
        <v>103.1</v>
      </c>
      <c r="BP24" s="32">
        <v>110.6</v>
      </c>
      <c r="BQ24" s="32">
        <v>99</v>
      </c>
      <c r="BR24" s="32">
        <v>95</v>
      </c>
      <c r="BS24" s="32">
        <v>100.9</v>
      </c>
      <c r="BT24" s="32">
        <v>100.7</v>
      </c>
      <c r="BU24" s="32">
        <v>97.9</v>
      </c>
      <c r="BV24" s="32">
        <v>110.3</v>
      </c>
      <c r="BW24" s="32">
        <v>86.4</v>
      </c>
      <c r="BX24" s="32">
        <v>104.3</v>
      </c>
      <c r="BY24" s="32">
        <v>101.1</v>
      </c>
      <c r="BZ24" s="32">
        <v>95.8</v>
      </c>
      <c r="CA24" s="32">
        <v>101.8</v>
      </c>
      <c r="CB24" s="32">
        <v>109.2</v>
      </c>
      <c r="CC24" s="32">
        <v>101</v>
      </c>
      <c r="CD24" s="32">
        <v>96</v>
      </c>
      <c r="CE24" s="32">
        <v>101.3</v>
      </c>
      <c r="CF24" s="32">
        <v>103.7</v>
      </c>
      <c r="CG24" s="32">
        <v>94.3</v>
      </c>
      <c r="CH24" s="32">
        <v>110.5</v>
      </c>
      <c r="CI24" s="32">
        <v>77.2</v>
      </c>
      <c r="CJ24" s="32">
        <v>102.3</v>
      </c>
      <c r="CK24" s="32">
        <v>103.8</v>
      </c>
      <c r="CL24" s="32">
        <v>100.9</v>
      </c>
      <c r="CM24" s="32">
        <v>103</v>
      </c>
      <c r="CN24" s="32">
        <v>105.1</v>
      </c>
      <c r="CO24" s="32">
        <v>101.2</v>
      </c>
      <c r="CP24" s="32">
        <v>92.9</v>
      </c>
      <c r="CQ24" s="32">
        <v>103</v>
      </c>
      <c r="CR24" s="32">
        <v>97.4</v>
      </c>
      <c r="CS24" s="32">
        <v>99.3</v>
      </c>
      <c r="CT24" s="32">
        <v>114.5</v>
      </c>
      <c r="CU24" s="32">
        <v>83.9</v>
      </c>
      <c r="CV24" s="32">
        <v>99.8</v>
      </c>
      <c r="CW24" s="32">
        <v>104.5</v>
      </c>
      <c r="CX24" s="32">
        <v>102.2</v>
      </c>
      <c r="CY24" s="32">
        <v>108</v>
      </c>
      <c r="CZ24" s="32">
        <v>111.9</v>
      </c>
      <c r="DA24" s="32">
        <v>97.1</v>
      </c>
      <c r="DB24" s="32">
        <v>93.1</v>
      </c>
      <c r="DC24" s="32">
        <v>99.8</v>
      </c>
      <c r="DD24" s="32">
        <v>97.3</v>
      </c>
      <c r="DE24" s="32">
        <v>100.4</v>
      </c>
      <c r="DF24" s="32">
        <v>113.6</v>
      </c>
      <c r="DG24" s="32">
        <v>83.2</v>
      </c>
      <c r="DH24" s="32">
        <v>100.9</v>
      </c>
      <c r="DI24" s="32">
        <v>103.7</v>
      </c>
      <c r="DJ24" s="32">
        <v>98.9</v>
      </c>
      <c r="DK24" s="32">
        <v>103.5</v>
      </c>
      <c r="DL24" s="32">
        <v>105.5</v>
      </c>
      <c r="DM24" s="32">
        <v>103.9</v>
      </c>
      <c r="DN24" s="32">
        <v>95.5</v>
      </c>
      <c r="DO24" s="32">
        <v>102</v>
      </c>
      <c r="DP24" s="32">
        <v>100.4</v>
      </c>
      <c r="DQ24" s="32">
        <v>100.3</v>
      </c>
      <c r="DR24" s="32">
        <v>110.4</v>
      </c>
      <c r="DS24" s="32">
        <v>89.5</v>
      </c>
      <c r="DT24" s="32">
        <v>101.4</v>
      </c>
      <c r="DU24" s="32">
        <v>104.6</v>
      </c>
      <c r="DV24" s="32">
        <v>101.3</v>
      </c>
      <c r="DW24" s="32">
        <v>104.6</v>
      </c>
      <c r="DX24" s="32">
        <v>105.7</v>
      </c>
      <c r="DY24" s="32">
        <v>99.8</v>
      </c>
      <c r="DZ24" s="32">
        <v>95.1</v>
      </c>
      <c r="EA24" s="32">
        <v>100.3</v>
      </c>
      <c r="EB24" s="32">
        <v>102.5</v>
      </c>
      <c r="EC24" s="32">
        <v>100.1</v>
      </c>
      <c r="ED24" s="32">
        <v>108.5</v>
      </c>
      <c r="EE24" s="32">
        <v>88.7</v>
      </c>
      <c r="EF24" s="32">
        <v>100.1</v>
      </c>
      <c r="EG24" s="32">
        <v>106.3</v>
      </c>
      <c r="EH24" s="32">
        <v>101.3</v>
      </c>
      <c r="EI24" s="32">
        <v>102</v>
      </c>
      <c r="EJ24" s="32">
        <v>107.1</v>
      </c>
      <c r="EK24" s="32">
        <v>97.7</v>
      </c>
      <c r="EL24" s="32">
        <v>96.4</v>
      </c>
      <c r="EM24" s="32">
        <v>98.2</v>
      </c>
      <c r="EN24" s="32">
        <v>99.4</v>
      </c>
      <c r="EO24" s="32">
        <v>101.9</v>
      </c>
      <c r="EP24" s="32">
        <v>112.2</v>
      </c>
      <c r="EQ24" s="32">
        <v>84.1</v>
      </c>
      <c r="ER24" s="32">
        <v>100.1</v>
      </c>
      <c r="ES24" s="32">
        <v>103.5</v>
      </c>
      <c r="ET24" s="32">
        <v>96.3</v>
      </c>
      <c r="EU24" s="32">
        <v>99.7</v>
      </c>
      <c r="EV24" s="32">
        <v>107.5</v>
      </c>
      <c r="EW24" s="32">
        <v>102.8</v>
      </c>
      <c r="EX24" s="32">
        <v>89.1</v>
      </c>
      <c r="EY24" s="32">
        <v>96.3</v>
      </c>
      <c r="EZ24" s="32">
        <v>98.3</v>
      </c>
      <c r="FA24" s="32">
        <v>98.1</v>
      </c>
      <c r="FB24" s="32">
        <v>111.8</v>
      </c>
      <c r="FC24" s="32">
        <v>80.8</v>
      </c>
      <c r="FD24" s="32">
        <v>95.7</v>
      </c>
      <c r="FE24" s="32">
        <v>97.4</v>
      </c>
      <c r="FF24" s="32">
        <v>90</v>
      </c>
      <c r="FG24" s="32">
        <v>101.6</v>
      </c>
      <c r="FH24" s="32">
        <v>108.8</v>
      </c>
      <c r="FI24" s="32">
        <v>103.6</v>
      </c>
      <c r="FJ24" s="32">
        <v>95.9</v>
      </c>
      <c r="FK24" s="32">
        <v>99.6</v>
      </c>
      <c r="FL24" s="32">
        <v>106.7</v>
      </c>
      <c r="FM24" s="33">
        <v>99.9</v>
      </c>
      <c r="FN24" s="34">
        <v>117.6</v>
      </c>
      <c r="FO24" s="34">
        <v>74.900000000000006</v>
      </c>
      <c r="FP24" s="34">
        <v>108.4</v>
      </c>
      <c r="FQ24" s="34">
        <v>107.4</v>
      </c>
      <c r="FR24" s="34">
        <v>94</v>
      </c>
      <c r="FS24" s="34">
        <v>104.1</v>
      </c>
      <c r="FT24" s="34">
        <v>109.2</v>
      </c>
      <c r="FU24" s="34">
        <v>101.62689786933741</v>
      </c>
      <c r="FV24" s="33">
        <v>96.1</v>
      </c>
      <c r="FW24" s="33">
        <v>100.7</v>
      </c>
      <c r="FX24" s="33">
        <v>94.5</v>
      </c>
      <c r="FY24" s="33">
        <v>100.7</v>
      </c>
      <c r="FZ24" s="33">
        <v>123.48694656046433</v>
      </c>
      <c r="GA24" s="33">
        <v>90.7</v>
      </c>
      <c r="GB24" s="24">
        <v>103.3</v>
      </c>
      <c r="GC24" s="24">
        <v>106.9</v>
      </c>
      <c r="GD24" s="33">
        <v>96.5</v>
      </c>
      <c r="GE24" s="24">
        <v>102.1</v>
      </c>
      <c r="GF24" s="33">
        <v>108.9</v>
      </c>
      <c r="GG24" s="33">
        <v>96.9</v>
      </c>
      <c r="GH24" s="33">
        <v>96</v>
      </c>
      <c r="GI24" s="33">
        <v>102.26861913904821</v>
      </c>
      <c r="GJ24" s="33">
        <v>98.054426740658585</v>
      </c>
      <c r="GK24" s="33">
        <v>103.7</v>
      </c>
      <c r="GL24" s="33">
        <v>114.53992842491914</v>
      </c>
      <c r="GM24" s="33">
        <v>82.851626522978805</v>
      </c>
      <c r="GN24" s="33">
        <v>102.70921084892117</v>
      </c>
      <c r="GO24" s="33">
        <v>102.08200333295447</v>
      </c>
      <c r="GP24" s="33">
        <v>100.45184020771747</v>
      </c>
      <c r="GQ24" s="33">
        <v>106.32743589777309</v>
      </c>
      <c r="GR24" s="33">
        <v>107.33086510319706</v>
      </c>
      <c r="GS24" s="33">
        <v>98.476446194128343</v>
      </c>
      <c r="GT24" s="33">
        <v>99.705321396894945</v>
      </c>
      <c r="GU24" s="24">
        <v>97.358387001093462</v>
      </c>
      <c r="GV24" s="24">
        <v>98.845448742685008</v>
      </c>
      <c r="GW24" s="24">
        <v>98.22132866043134</v>
      </c>
      <c r="GX24" s="24">
        <v>116.46624121106814</v>
      </c>
      <c r="GY24" s="24">
        <v>83.2</v>
      </c>
      <c r="GZ24" s="24">
        <v>101.7</v>
      </c>
      <c r="HA24" s="24">
        <v>104.8</v>
      </c>
      <c r="HB24" s="24">
        <v>97.7</v>
      </c>
      <c r="HC24" s="24">
        <v>104</v>
      </c>
      <c r="HD24" s="33">
        <v>110.123536746911</v>
      </c>
      <c r="HE24" s="33">
        <v>98.309742179795904</v>
      </c>
      <c r="HF24" s="33">
        <v>97.6</v>
      </c>
      <c r="HG24" s="33">
        <v>100</v>
      </c>
      <c r="HH24" s="33">
        <v>98.4</v>
      </c>
      <c r="HI24" s="33">
        <v>100.1</v>
      </c>
      <c r="HJ24" s="33">
        <v>119.4</v>
      </c>
      <c r="HK24" s="33">
        <v>84.3</v>
      </c>
      <c r="HL24" s="33">
        <v>101.8</v>
      </c>
      <c r="HM24" s="33">
        <v>105.4</v>
      </c>
      <c r="HN24" s="33">
        <v>92.1</v>
      </c>
      <c r="HO24" s="33">
        <v>102.1</v>
      </c>
      <c r="HP24" s="33">
        <v>111.1</v>
      </c>
      <c r="HQ24" s="33">
        <v>101.9</v>
      </c>
      <c r="HR24" s="33">
        <v>95.9</v>
      </c>
      <c r="HS24" s="33">
        <v>106.7</v>
      </c>
      <c r="HT24" s="33">
        <v>100.1</v>
      </c>
      <c r="HU24" s="33">
        <v>95.8</v>
      </c>
      <c r="HV24" s="33">
        <v>118.1</v>
      </c>
      <c r="HW24" s="33">
        <v>84.4</v>
      </c>
      <c r="HX24" s="33">
        <v>100.5</v>
      </c>
      <c r="HY24" s="33">
        <v>109.7</v>
      </c>
      <c r="HZ24" s="33">
        <v>93.7</v>
      </c>
      <c r="IA24" s="33">
        <v>102.9</v>
      </c>
      <c r="IB24" s="33">
        <v>109</v>
      </c>
      <c r="IC24" s="33">
        <v>95.6</v>
      </c>
      <c r="ID24" s="33">
        <v>99.2</v>
      </c>
      <c r="IE24" s="33">
        <v>98.5</v>
      </c>
      <c r="IF24" s="33">
        <v>98.5</v>
      </c>
      <c r="IG24" s="33">
        <v>98.1</v>
      </c>
      <c r="IH24" s="33">
        <v>126.6</v>
      </c>
      <c r="II24" s="33">
        <v>82.3</v>
      </c>
    </row>
    <row r="25" spans="1:243">
      <c r="A25" s="186"/>
      <c r="B25" s="7" t="str">
        <f>IF('0'!A1=1,"Хмельницька","Khmelnytskiy")</f>
        <v>Хмельницька</v>
      </c>
      <c r="C25" s="32">
        <v>81.599999999999994</v>
      </c>
      <c r="D25" s="32">
        <v>106.1</v>
      </c>
      <c r="E25" s="32">
        <v>108.9</v>
      </c>
      <c r="F25" s="32">
        <v>95.8</v>
      </c>
      <c r="G25" s="32">
        <v>105.1</v>
      </c>
      <c r="H25" s="32">
        <v>105.5</v>
      </c>
      <c r="I25" s="32">
        <v>108.9</v>
      </c>
      <c r="J25" s="32">
        <v>98.5</v>
      </c>
      <c r="K25" s="32">
        <v>98</v>
      </c>
      <c r="L25" s="32">
        <v>102.3</v>
      </c>
      <c r="M25" s="32">
        <v>98.3</v>
      </c>
      <c r="N25" s="32">
        <v>109.3</v>
      </c>
      <c r="O25" s="32">
        <v>88.6</v>
      </c>
      <c r="P25" s="32">
        <v>100.9</v>
      </c>
      <c r="Q25" s="32">
        <v>104.4</v>
      </c>
      <c r="R25" s="32" t="s">
        <v>6</v>
      </c>
      <c r="S25" s="32">
        <v>105.7</v>
      </c>
      <c r="T25" s="32">
        <v>110.9</v>
      </c>
      <c r="U25" s="32">
        <v>100.1</v>
      </c>
      <c r="V25" s="32">
        <v>99.2</v>
      </c>
      <c r="W25" s="32">
        <v>102.7</v>
      </c>
      <c r="X25" s="32">
        <v>98.7</v>
      </c>
      <c r="Y25" s="32">
        <v>94.2</v>
      </c>
      <c r="Z25" s="32">
        <v>115.9</v>
      </c>
      <c r="AA25" s="32">
        <v>91</v>
      </c>
      <c r="AB25" s="32">
        <v>98.9</v>
      </c>
      <c r="AC25" s="32">
        <v>108.2</v>
      </c>
      <c r="AD25" s="32">
        <v>102.7</v>
      </c>
      <c r="AE25" s="32">
        <v>101.5</v>
      </c>
      <c r="AF25" s="32">
        <v>109.7</v>
      </c>
      <c r="AG25" s="32">
        <v>99</v>
      </c>
      <c r="AH25" s="32">
        <v>102.5</v>
      </c>
      <c r="AI25" s="32">
        <v>99.2</v>
      </c>
      <c r="AJ25" s="32">
        <v>98.1</v>
      </c>
      <c r="AK25" s="32">
        <v>97.8</v>
      </c>
      <c r="AL25" s="32">
        <v>109.7</v>
      </c>
      <c r="AM25" s="32">
        <v>88.5</v>
      </c>
      <c r="AN25" s="32">
        <v>103.5</v>
      </c>
      <c r="AO25" s="32">
        <v>105.6</v>
      </c>
      <c r="AP25" s="32">
        <v>103.8</v>
      </c>
      <c r="AQ25" s="32">
        <v>104.1</v>
      </c>
      <c r="AR25" s="32">
        <v>108.6</v>
      </c>
      <c r="AS25" s="32">
        <v>101.3</v>
      </c>
      <c r="AT25" s="32">
        <v>98</v>
      </c>
      <c r="AU25" s="32">
        <v>101.3</v>
      </c>
      <c r="AV25" s="32">
        <v>103.5</v>
      </c>
      <c r="AW25" s="32">
        <v>102.1</v>
      </c>
      <c r="AX25" s="32">
        <v>118.65472261511864</v>
      </c>
      <c r="AY25" s="32">
        <v>81.2</v>
      </c>
      <c r="AZ25" s="32">
        <v>105.5</v>
      </c>
      <c r="BA25" s="32">
        <v>111.3</v>
      </c>
      <c r="BB25" s="32">
        <v>97</v>
      </c>
      <c r="BC25" s="32">
        <v>102.5</v>
      </c>
      <c r="BD25" s="32">
        <v>108.6</v>
      </c>
      <c r="BE25" s="32">
        <v>99.2</v>
      </c>
      <c r="BF25" s="32">
        <v>98.9</v>
      </c>
      <c r="BG25" s="32">
        <v>99.7</v>
      </c>
      <c r="BH25" s="32">
        <v>98.9</v>
      </c>
      <c r="BI25" s="32">
        <v>97.9</v>
      </c>
      <c r="BJ25" s="32">
        <v>118.7</v>
      </c>
      <c r="BK25" s="32">
        <v>80.5</v>
      </c>
      <c r="BL25" s="32">
        <v>103.1</v>
      </c>
      <c r="BM25" s="32">
        <v>108.2</v>
      </c>
      <c r="BN25" s="32">
        <v>103</v>
      </c>
      <c r="BO25" s="32">
        <v>101.3</v>
      </c>
      <c r="BP25" s="32">
        <v>109.8</v>
      </c>
      <c r="BQ25" s="32">
        <v>99.1</v>
      </c>
      <c r="BR25" s="32">
        <v>96.2</v>
      </c>
      <c r="BS25" s="32">
        <v>100</v>
      </c>
      <c r="BT25" s="32">
        <v>100</v>
      </c>
      <c r="BU25" s="32">
        <v>97.4</v>
      </c>
      <c r="BV25" s="32">
        <v>115.2</v>
      </c>
      <c r="BW25" s="32">
        <v>85.2</v>
      </c>
      <c r="BX25" s="32">
        <v>105</v>
      </c>
      <c r="BY25" s="32">
        <v>100.3</v>
      </c>
      <c r="BZ25" s="32">
        <v>98.8</v>
      </c>
      <c r="CA25" s="32">
        <v>100.9</v>
      </c>
      <c r="CB25" s="32">
        <v>108.6</v>
      </c>
      <c r="CC25" s="32">
        <v>99.1</v>
      </c>
      <c r="CD25" s="32">
        <v>98</v>
      </c>
      <c r="CE25" s="32">
        <v>98.8</v>
      </c>
      <c r="CF25" s="32">
        <v>100</v>
      </c>
      <c r="CG25" s="32">
        <v>97.8</v>
      </c>
      <c r="CH25" s="32">
        <v>107.8</v>
      </c>
      <c r="CI25" s="32">
        <v>77.3</v>
      </c>
      <c r="CJ25" s="32">
        <v>101.1</v>
      </c>
      <c r="CK25" s="32">
        <v>106.4</v>
      </c>
      <c r="CL25" s="32">
        <v>101.9</v>
      </c>
      <c r="CM25" s="32">
        <v>99.9</v>
      </c>
      <c r="CN25" s="32">
        <v>108</v>
      </c>
      <c r="CO25" s="32">
        <v>101.4</v>
      </c>
      <c r="CP25" s="32">
        <v>95</v>
      </c>
      <c r="CQ25" s="32">
        <v>97.3</v>
      </c>
      <c r="CR25" s="32">
        <v>99.2</v>
      </c>
      <c r="CS25" s="32">
        <v>99.3</v>
      </c>
      <c r="CT25" s="32">
        <v>114.8</v>
      </c>
      <c r="CU25" s="32">
        <v>84.9</v>
      </c>
      <c r="CV25" s="32">
        <v>101.4</v>
      </c>
      <c r="CW25" s="32">
        <v>110.3</v>
      </c>
      <c r="CX25" s="32">
        <v>96.4</v>
      </c>
      <c r="CY25" s="32">
        <v>111.2</v>
      </c>
      <c r="CZ25" s="32">
        <v>107.1</v>
      </c>
      <c r="DA25" s="32">
        <v>99.3</v>
      </c>
      <c r="DB25" s="32">
        <v>93.2</v>
      </c>
      <c r="DC25" s="32">
        <v>99.6</v>
      </c>
      <c r="DD25" s="32">
        <v>97.6</v>
      </c>
      <c r="DE25" s="32">
        <v>101.4</v>
      </c>
      <c r="DF25" s="32">
        <v>114.6</v>
      </c>
      <c r="DG25" s="32">
        <v>82.8</v>
      </c>
      <c r="DH25" s="32">
        <v>100.6</v>
      </c>
      <c r="DI25" s="32">
        <v>108.7</v>
      </c>
      <c r="DJ25" s="32">
        <v>95.9</v>
      </c>
      <c r="DK25" s="32">
        <v>104</v>
      </c>
      <c r="DL25" s="32">
        <v>107.7</v>
      </c>
      <c r="DM25" s="32">
        <v>100</v>
      </c>
      <c r="DN25" s="32">
        <v>98.7</v>
      </c>
      <c r="DO25" s="32">
        <v>99.6</v>
      </c>
      <c r="DP25" s="32">
        <v>103.6</v>
      </c>
      <c r="DQ25" s="32">
        <v>98.2</v>
      </c>
      <c r="DR25" s="32">
        <v>109.5</v>
      </c>
      <c r="DS25" s="32">
        <v>89.3</v>
      </c>
      <c r="DT25" s="32">
        <v>107</v>
      </c>
      <c r="DU25" s="32">
        <v>99.8</v>
      </c>
      <c r="DV25" s="32">
        <v>100.6</v>
      </c>
      <c r="DW25" s="32">
        <v>105.8</v>
      </c>
      <c r="DX25" s="32">
        <v>106.1</v>
      </c>
      <c r="DY25" s="32">
        <v>101.2</v>
      </c>
      <c r="DZ25" s="32">
        <v>97</v>
      </c>
      <c r="EA25" s="32">
        <v>97.6</v>
      </c>
      <c r="EB25" s="32">
        <v>101.6</v>
      </c>
      <c r="EC25" s="32">
        <v>100.4</v>
      </c>
      <c r="ED25" s="32">
        <v>109</v>
      </c>
      <c r="EE25" s="32">
        <v>86.2</v>
      </c>
      <c r="EF25" s="32">
        <v>105.7</v>
      </c>
      <c r="EG25" s="32">
        <v>100</v>
      </c>
      <c r="EH25" s="32">
        <v>103.3</v>
      </c>
      <c r="EI25" s="32">
        <v>103.5</v>
      </c>
      <c r="EJ25" s="32">
        <v>107.3</v>
      </c>
      <c r="EK25" s="32">
        <v>99.7</v>
      </c>
      <c r="EL25" s="32">
        <v>96.2</v>
      </c>
      <c r="EM25" s="32">
        <v>96.9</v>
      </c>
      <c r="EN25" s="32">
        <v>101.6</v>
      </c>
      <c r="EO25" s="32">
        <v>99.2</v>
      </c>
      <c r="EP25" s="32">
        <v>113.2</v>
      </c>
      <c r="EQ25" s="32">
        <v>83.8</v>
      </c>
      <c r="ER25" s="32">
        <v>100.3</v>
      </c>
      <c r="ES25" s="32">
        <v>109.6</v>
      </c>
      <c r="ET25" s="32">
        <v>92.9</v>
      </c>
      <c r="EU25" s="32">
        <v>98.9</v>
      </c>
      <c r="EV25" s="32">
        <v>107.9</v>
      </c>
      <c r="EW25" s="32">
        <v>98.5</v>
      </c>
      <c r="EX25" s="32">
        <v>92.5</v>
      </c>
      <c r="EY25" s="32">
        <v>97.4</v>
      </c>
      <c r="EZ25" s="32">
        <v>99.1</v>
      </c>
      <c r="FA25" s="32">
        <v>99</v>
      </c>
      <c r="FB25" s="32">
        <v>112.6</v>
      </c>
      <c r="FC25" s="32">
        <v>78.599999999999994</v>
      </c>
      <c r="FD25" s="32">
        <v>99.1</v>
      </c>
      <c r="FE25" s="32">
        <v>100.5</v>
      </c>
      <c r="FF25" s="32">
        <v>82.6</v>
      </c>
      <c r="FG25" s="32">
        <v>102.8</v>
      </c>
      <c r="FH25" s="32">
        <v>108.4</v>
      </c>
      <c r="FI25" s="32">
        <v>100.1</v>
      </c>
      <c r="FJ25" s="32">
        <v>95.9</v>
      </c>
      <c r="FK25" s="32">
        <v>101.4</v>
      </c>
      <c r="FL25" s="32">
        <v>110.2</v>
      </c>
      <c r="FM25" s="33">
        <v>98.7</v>
      </c>
      <c r="FN25" s="34">
        <v>115.7</v>
      </c>
      <c r="FO25" s="34">
        <v>75.5</v>
      </c>
      <c r="FP25" s="34">
        <v>102.2</v>
      </c>
      <c r="FQ25" s="34">
        <v>110.3</v>
      </c>
      <c r="FR25" s="34">
        <v>92.9</v>
      </c>
      <c r="FS25" s="34">
        <v>103.6</v>
      </c>
      <c r="FT25" s="34">
        <v>111.1</v>
      </c>
      <c r="FU25" s="34">
        <v>97.482373608088281</v>
      </c>
      <c r="FV25" s="33">
        <v>97.3</v>
      </c>
      <c r="FW25" s="33">
        <v>99.8</v>
      </c>
      <c r="FX25" s="33">
        <v>98.9</v>
      </c>
      <c r="FY25" s="33">
        <v>100</v>
      </c>
      <c r="FZ25" s="33">
        <v>124.51335154150387</v>
      </c>
      <c r="GA25" s="33">
        <v>93.2</v>
      </c>
      <c r="GB25" s="24">
        <v>99.7</v>
      </c>
      <c r="GC25" s="24">
        <v>108.6</v>
      </c>
      <c r="GD25" s="33">
        <v>97.8</v>
      </c>
      <c r="GE25" s="24">
        <v>100.8</v>
      </c>
      <c r="GF25" s="33">
        <v>109.4</v>
      </c>
      <c r="GG25" s="33">
        <v>96.7</v>
      </c>
      <c r="GH25" s="33">
        <v>97.9</v>
      </c>
      <c r="GI25" s="33">
        <v>100.33919840473884</v>
      </c>
      <c r="GJ25" s="33">
        <v>100.17695176070845</v>
      </c>
      <c r="GK25" s="33">
        <v>101.6</v>
      </c>
      <c r="GL25" s="33">
        <v>118.25006858569805</v>
      </c>
      <c r="GM25" s="33">
        <v>81.884201570318496</v>
      </c>
      <c r="GN25" s="33">
        <v>101.15383536635862</v>
      </c>
      <c r="GO25" s="33">
        <v>106.48003966068957</v>
      </c>
      <c r="GP25" s="33">
        <v>100.97908379619081</v>
      </c>
      <c r="GQ25" s="33">
        <v>101.85262411306464</v>
      </c>
      <c r="GR25" s="33">
        <v>108.59700726133339</v>
      </c>
      <c r="GS25" s="33">
        <v>97.907589604330752</v>
      </c>
      <c r="GT25" s="33">
        <v>97.315119307555946</v>
      </c>
      <c r="GU25" s="24">
        <v>99.373080003328226</v>
      </c>
      <c r="GV25" s="24">
        <v>102.58744451230064</v>
      </c>
      <c r="GW25" s="24">
        <v>97.948894216867743</v>
      </c>
      <c r="GX25" s="24">
        <v>115.98814654858762</v>
      </c>
      <c r="GY25" s="24">
        <v>82.1</v>
      </c>
      <c r="GZ25" s="24">
        <v>102</v>
      </c>
      <c r="HA25" s="24">
        <v>112.1</v>
      </c>
      <c r="HB25" s="24">
        <v>94.9</v>
      </c>
      <c r="HC25" s="24">
        <v>101.5</v>
      </c>
      <c r="HD25" s="33">
        <v>107.680310362772</v>
      </c>
      <c r="HE25" s="33">
        <v>101.17254328755401</v>
      </c>
      <c r="HF25" s="33">
        <v>95</v>
      </c>
      <c r="HG25" s="33">
        <v>99.7</v>
      </c>
      <c r="HH25" s="33">
        <v>102.3</v>
      </c>
      <c r="HI25" s="33">
        <v>98</v>
      </c>
      <c r="HJ25" s="33">
        <v>123.6</v>
      </c>
      <c r="HK25" s="33">
        <v>81.400000000000006</v>
      </c>
      <c r="HL25" s="33">
        <v>102.2</v>
      </c>
      <c r="HM25" s="33">
        <v>105.5</v>
      </c>
      <c r="HN25" s="33">
        <v>92.7</v>
      </c>
      <c r="HO25" s="33">
        <v>99.2</v>
      </c>
      <c r="HP25" s="33">
        <v>112.8</v>
      </c>
      <c r="HQ25" s="33">
        <v>99.5</v>
      </c>
      <c r="HR25" s="33">
        <v>96.6</v>
      </c>
      <c r="HS25" s="33">
        <v>104</v>
      </c>
      <c r="HT25" s="33">
        <v>101.5</v>
      </c>
      <c r="HU25" s="33">
        <v>99.9</v>
      </c>
      <c r="HV25" s="33">
        <v>123.4</v>
      </c>
      <c r="HW25" s="33">
        <v>81.900000000000006</v>
      </c>
      <c r="HX25" s="33">
        <v>100.8</v>
      </c>
      <c r="HY25" s="33">
        <v>107.4</v>
      </c>
      <c r="HZ25" s="33">
        <v>98.6</v>
      </c>
      <c r="IA25" s="33">
        <v>98.7</v>
      </c>
      <c r="IB25" s="33">
        <v>109.8</v>
      </c>
      <c r="IC25" s="33">
        <v>94.8</v>
      </c>
      <c r="ID25" s="33">
        <v>97.7</v>
      </c>
      <c r="IE25" s="33">
        <v>102</v>
      </c>
      <c r="IF25" s="33">
        <v>97.4</v>
      </c>
      <c r="IG25" s="33">
        <v>101.5</v>
      </c>
      <c r="IH25" s="33">
        <v>128.4</v>
      </c>
      <c r="II25" s="33">
        <v>75.400000000000006</v>
      </c>
    </row>
    <row r="26" spans="1:243">
      <c r="A26" s="186"/>
      <c r="B26" s="7" t="str">
        <f>IF('0'!A1=1,"Черкаська","Cherkasy")</f>
        <v>Черкаська</v>
      </c>
      <c r="C26" s="32">
        <v>82.4</v>
      </c>
      <c r="D26" s="32">
        <v>106.7</v>
      </c>
      <c r="E26" s="32">
        <v>108.3</v>
      </c>
      <c r="F26" s="32">
        <v>97.6</v>
      </c>
      <c r="G26" s="32">
        <v>101.3</v>
      </c>
      <c r="H26" s="32">
        <v>108.9</v>
      </c>
      <c r="I26" s="32">
        <v>110.3</v>
      </c>
      <c r="J26" s="32">
        <v>96.7</v>
      </c>
      <c r="K26" s="32">
        <v>98.9</v>
      </c>
      <c r="L26" s="32">
        <v>101.7</v>
      </c>
      <c r="M26" s="32">
        <v>97.5</v>
      </c>
      <c r="N26" s="32">
        <v>108.3</v>
      </c>
      <c r="O26" s="32">
        <v>89.9</v>
      </c>
      <c r="P26" s="32">
        <v>95.7</v>
      </c>
      <c r="Q26" s="32">
        <v>107</v>
      </c>
      <c r="R26" s="32">
        <v>105</v>
      </c>
      <c r="S26" s="32">
        <v>103.7</v>
      </c>
      <c r="T26" s="32">
        <v>112.6</v>
      </c>
      <c r="U26" s="32">
        <v>100.6</v>
      </c>
      <c r="V26" s="32">
        <v>98.2</v>
      </c>
      <c r="W26" s="32">
        <v>102.2</v>
      </c>
      <c r="X26" s="32">
        <v>103</v>
      </c>
      <c r="Y26" s="32">
        <v>95.9</v>
      </c>
      <c r="Z26" s="32">
        <v>107.4</v>
      </c>
      <c r="AA26" s="32">
        <v>95</v>
      </c>
      <c r="AB26" s="32">
        <v>102.4</v>
      </c>
      <c r="AC26" s="32">
        <v>107.1</v>
      </c>
      <c r="AD26" s="32">
        <v>100.7</v>
      </c>
      <c r="AE26" s="32">
        <v>100.9</v>
      </c>
      <c r="AF26" s="32">
        <v>108.2</v>
      </c>
      <c r="AG26" s="32">
        <v>100.7</v>
      </c>
      <c r="AH26" s="32">
        <v>98.6</v>
      </c>
      <c r="AI26" s="32">
        <v>102.7</v>
      </c>
      <c r="AJ26" s="32">
        <v>102.2</v>
      </c>
      <c r="AK26" s="32">
        <v>97.9</v>
      </c>
      <c r="AL26" s="32">
        <v>105.6</v>
      </c>
      <c r="AM26" s="32">
        <v>87.6</v>
      </c>
      <c r="AN26" s="32">
        <v>103.6</v>
      </c>
      <c r="AO26" s="32">
        <v>107.7</v>
      </c>
      <c r="AP26" s="32">
        <v>102.4</v>
      </c>
      <c r="AQ26" s="32">
        <v>103.1</v>
      </c>
      <c r="AR26" s="32">
        <v>106</v>
      </c>
      <c r="AS26" s="32">
        <v>102.7</v>
      </c>
      <c r="AT26" s="32">
        <v>98.9</v>
      </c>
      <c r="AU26" s="32">
        <v>103.1</v>
      </c>
      <c r="AV26" s="32">
        <v>103.9</v>
      </c>
      <c r="AW26" s="32">
        <v>100.4</v>
      </c>
      <c r="AX26" s="32">
        <v>108.49237007834222</v>
      </c>
      <c r="AY26" s="32">
        <v>85.6</v>
      </c>
      <c r="AZ26" s="32">
        <v>103.4</v>
      </c>
      <c r="BA26" s="32">
        <v>109.7</v>
      </c>
      <c r="BB26" s="32">
        <v>101.2</v>
      </c>
      <c r="BC26" s="32">
        <v>102</v>
      </c>
      <c r="BD26" s="32">
        <v>106.3</v>
      </c>
      <c r="BE26" s="32">
        <v>99.7</v>
      </c>
      <c r="BF26" s="32">
        <v>97.2</v>
      </c>
      <c r="BG26" s="32">
        <v>98.9</v>
      </c>
      <c r="BH26" s="32">
        <v>101.6</v>
      </c>
      <c r="BI26" s="32">
        <v>100.1</v>
      </c>
      <c r="BJ26" s="32">
        <v>112.4</v>
      </c>
      <c r="BK26" s="32">
        <v>84</v>
      </c>
      <c r="BL26" s="32">
        <v>104.4</v>
      </c>
      <c r="BM26" s="32">
        <v>102.3</v>
      </c>
      <c r="BN26" s="32">
        <v>101.7</v>
      </c>
      <c r="BO26" s="32">
        <v>103.6</v>
      </c>
      <c r="BP26" s="32">
        <v>106.7</v>
      </c>
      <c r="BQ26" s="32">
        <v>101.9</v>
      </c>
      <c r="BR26" s="32">
        <v>95.8</v>
      </c>
      <c r="BS26" s="32">
        <v>100.4</v>
      </c>
      <c r="BT26" s="32">
        <v>103.1</v>
      </c>
      <c r="BU26" s="32">
        <v>96.8</v>
      </c>
      <c r="BV26" s="32">
        <v>108.8</v>
      </c>
      <c r="BW26" s="32">
        <v>89.1</v>
      </c>
      <c r="BX26" s="32">
        <v>104.1</v>
      </c>
      <c r="BY26" s="32">
        <v>99.7</v>
      </c>
      <c r="BZ26" s="32">
        <v>97.8</v>
      </c>
      <c r="CA26" s="32">
        <v>103.1</v>
      </c>
      <c r="CB26" s="32">
        <v>106.4</v>
      </c>
      <c r="CC26" s="32">
        <v>105.5</v>
      </c>
      <c r="CD26" s="32">
        <v>98.2</v>
      </c>
      <c r="CE26" s="32">
        <v>97.6</v>
      </c>
      <c r="CF26" s="32">
        <v>100.3</v>
      </c>
      <c r="CG26" s="32">
        <v>92.9</v>
      </c>
      <c r="CH26" s="32">
        <v>103</v>
      </c>
      <c r="CI26" s="32">
        <v>84.4</v>
      </c>
      <c r="CJ26" s="32">
        <v>99.6</v>
      </c>
      <c r="CK26" s="32">
        <v>103.5</v>
      </c>
      <c r="CL26" s="32">
        <v>100.1</v>
      </c>
      <c r="CM26" s="32">
        <v>103.5</v>
      </c>
      <c r="CN26" s="32">
        <v>104.1</v>
      </c>
      <c r="CO26" s="32">
        <v>100.7</v>
      </c>
      <c r="CP26" s="32">
        <v>95.3</v>
      </c>
      <c r="CQ26" s="32">
        <v>101.2</v>
      </c>
      <c r="CR26" s="32">
        <v>99.1</v>
      </c>
      <c r="CS26" s="32">
        <v>99.1</v>
      </c>
      <c r="CT26" s="32">
        <v>112.2</v>
      </c>
      <c r="CU26" s="32">
        <v>87.7</v>
      </c>
      <c r="CV26" s="32">
        <v>102.1</v>
      </c>
      <c r="CW26" s="32">
        <v>104.6</v>
      </c>
      <c r="CX26" s="32">
        <v>109.7</v>
      </c>
      <c r="CY26" s="32">
        <v>99.9</v>
      </c>
      <c r="CZ26" s="32">
        <v>108.1</v>
      </c>
      <c r="DA26" s="32">
        <v>98.9</v>
      </c>
      <c r="DB26" s="32">
        <v>93.8</v>
      </c>
      <c r="DC26" s="32">
        <v>101</v>
      </c>
      <c r="DD26" s="32">
        <v>97.5</v>
      </c>
      <c r="DE26" s="32">
        <v>101.6</v>
      </c>
      <c r="DF26" s="32">
        <v>106.2</v>
      </c>
      <c r="DG26" s="32">
        <v>88.7</v>
      </c>
      <c r="DH26" s="32">
        <v>103.4</v>
      </c>
      <c r="DI26" s="32">
        <v>104.6</v>
      </c>
      <c r="DJ26" s="32">
        <v>100.3</v>
      </c>
      <c r="DK26" s="32">
        <v>102.8</v>
      </c>
      <c r="DL26" s="32">
        <v>107.4</v>
      </c>
      <c r="DM26" s="32">
        <v>99.7</v>
      </c>
      <c r="DN26" s="32">
        <v>97.8</v>
      </c>
      <c r="DO26" s="32">
        <v>100.9</v>
      </c>
      <c r="DP26" s="32">
        <v>101.5</v>
      </c>
      <c r="DQ26" s="32">
        <v>99</v>
      </c>
      <c r="DR26" s="32">
        <v>110.4</v>
      </c>
      <c r="DS26" s="32">
        <v>90.2</v>
      </c>
      <c r="DT26" s="32">
        <v>102.2</v>
      </c>
      <c r="DU26" s="32">
        <v>104.1</v>
      </c>
      <c r="DV26" s="32">
        <v>100.3</v>
      </c>
      <c r="DW26" s="32">
        <v>109.3</v>
      </c>
      <c r="DX26" s="32">
        <v>100.1</v>
      </c>
      <c r="DY26" s="32">
        <v>101.3</v>
      </c>
      <c r="DZ26" s="32">
        <v>96.8</v>
      </c>
      <c r="EA26" s="32">
        <v>99.7</v>
      </c>
      <c r="EB26" s="32">
        <v>102.5</v>
      </c>
      <c r="EC26" s="32">
        <v>99.6</v>
      </c>
      <c r="ED26" s="32">
        <v>105.4</v>
      </c>
      <c r="EE26" s="32">
        <v>89.3</v>
      </c>
      <c r="EF26" s="32">
        <v>100.7</v>
      </c>
      <c r="EG26" s="32">
        <v>104.7</v>
      </c>
      <c r="EH26" s="32">
        <v>102.3</v>
      </c>
      <c r="EI26" s="32">
        <v>103.4</v>
      </c>
      <c r="EJ26" s="32">
        <v>107.3</v>
      </c>
      <c r="EK26" s="32">
        <v>98.6</v>
      </c>
      <c r="EL26" s="32">
        <v>94.9</v>
      </c>
      <c r="EM26" s="32">
        <v>97.7</v>
      </c>
      <c r="EN26" s="32">
        <v>103</v>
      </c>
      <c r="EO26" s="32">
        <v>99.6</v>
      </c>
      <c r="EP26" s="32">
        <v>107.1</v>
      </c>
      <c r="EQ26" s="32">
        <v>87.3</v>
      </c>
      <c r="ER26" s="32">
        <v>98.2</v>
      </c>
      <c r="ES26" s="32">
        <v>104.2</v>
      </c>
      <c r="ET26" s="32">
        <v>97.4</v>
      </c>
      <c r="EU26" s="32">
        <v>99.4</v>
      </c>
      <c r="EV26" s="32">
        <v>105.8</v>
      </c>
      <c r="EW26" s="32">
        <v>104.5</v>
      </c>
      <c r="EX26" s="32">
        <v>87.6</v>
      </c>
      <c r="EY26" s="32">
        <v>98.5</v>
      </c>
      <c r="EZ26" s="32">
        <v>100.8</v>
      </c>
      <c r="FA26" s="32">
        <v>96</v>
      </c>
      <c r="FB26" s="32">
        <v>106</v>
      </c>
      <c r="FC26" s="32">
        <v>85.2</v>
      </c>
      <c r="FD26" s="32">
        <v>98</v>
      </c>
      <c r="FE26" s="32">
        <v>96.2</v>
      </c>
      <c r="FF26" s="32">
        <v>89.4</v>
      </c>
      <c r="FG26" s="32">
        <v>106.1</v>
      </c>
      <c r="FH26" s="32">
        <v>100.9</v>
      </c>
      <c r="FI26" s="32">
        <v>101</v>
      </c>
      <c r="FJ26" s="32">
        <v>95.4</v>
      </c>
      <c r="FK26" s="32">
        <v>102.9</v>
      </c>
      <c r="FL26" s="32">
        <v>108.3</v>
      </c>
      <c r="FM26" s="33">
        <v>97.4</v>
      </c>
      <c r="FN26" s="34">
        <v>115.6</v>
      </c>
      <c r="FO26" s="34">
        <v>79</v>
      </c>
      <c r="FP26" s="34">
        <v>104.1</v>
      </c>
      <c r="FQ26" s="34">
        <v>106.2</v>
      </c>
      <c r="FR26" s="34">
        <v>96.9</v>
      </c>
      <c r="FS26" s="34">
        <v>101</v>
      </c>
      <c r="FT26" s="34">
        <v>111</v>
      </c>
      <c r="FU26" s="34">
        <v>103.92218984455479</v>
      </c>
      <c r="FV26" s="33">
        <v>90.3</v>
      </c>
      <c r="FW26" s="33">
        <v>102.5</v>
      </c>
      <c r="FX26" s="33">
        <v>98.5</v>
      </c>
      <c r="FY26" s="33">
        <v>100.5</v>
      </c>
      <c r="FZ26" s="33">
        <v>113.05654985861453</v>
      </c>
      <c r="GA26" s="33">
        <v>98.2</v>
      </c>
      <c r="GB26" s="24">
        <v>99.8</v>
      </c>
      <c r="GC26" s="24">
        <v>106.3</v>
      </c>
      <c r="GD26" s="33">
        <v>100.4</v>
      </c>
      <c r="GE26" s="24">
        <v>105.9</v>
      </c>
      <c r="GF26" s="33">
        <v>104.6</v>
      </c>
      <c r="GG26" s="33">
        <v>100.4</v>
      </c>
      <c r="GH26" s="33">
        <v>93.8</v>
      </c>
      <c r="GI26" s="33">
        <v>100.50256135934026</v>
      </c>
      <c r="GJ26" s="33">
        <v>101.52706356790597</v>
      </c>
      <c r="GK26" s="33">
        <v>99.1</v>
      </c>
      <c r="GL26" s="33">
        <v>112.54566142965321</v>
      </c>
      <c r="GM26" s="33">
        <v>87.357391416314499</v>
      </c>
      <c r="GN26" s="33">
        <v>101.60913000602581</v>
      </c>
      <c r="GO26" s="33">
        <v>104.58060552559698</v>
      </c>
      <c r="GP26" s="33">
        <v>101.62849375682299</v>
      </c>
      <c r="GQ26" s="33">
        <v>103.97645456733808</v>
      </c>
      <c r="GR26" s="33">
        <v>106.46985286571029</v>
      </c>
      <c r="GS26" s="33">
        <v>100.36742369660328</v>
      </c>
      <c r="GT26" s="33">
        <v>96.414643872409329</v>
      </c>
      <c r="GU26" s="24">
        <v>98.071324834319952</v>
      </c>
      <c r="GV26" s="24">
        <v>101.28245452287095</v>
      </c>
      <c r="GW26" s="24">
        <v>97.941488771725162</v>
      </c>
      <c r="GX26" s="24">
        <v>110.09802069220487</v>
      </c>
      <c r="GY26" s="24">
        <v>88.1</v>
      </c>
      <c r="GZ26" s="24">
        <v>101.7</v>
      </c>
      <c r="HA26" s="24">
        <v>108.1</v>
      </c>
      <c r="HB26" s="24">
        <v>100.6</v>
      </c>
      <c r="HC26" s="24">
        <v>100.8</v>
      </c>
      <c r="HD26" s="33">
        <v>103.95307595295399</v>
      </c>
      <c r="HE26" s="33">
        <v>106.23148234399901</v>
      </c>
      <c r="HF26" s="33">
        <v>92.2</v>
      </c>
      <c r="HG26" s="33">
        <v>100.5</v>
      </c>
      <c r="HH26" s="33">
        <v>102.3</v>
      </c>
      <c r="HI26" s="33">
        <v>97.1</v>
      </c>
      <c r="HJ26" s="33">
        <v>112.3</v>
      </c>
      <c r="HK26" s="33">
        <v>88.5</v>
      </c>
      <c r="HL26" s="33">
        <v>101.3</v>
      </c>
      <c r="HM26" s="33">
        <v>105</v>
      </c>
      <c r="HN26" s="33">
        <v>97.7</v>
      </c>
      <c r="HO26" s="33">
        <v>95.5</v>
      </c>
      <c r="HP26" s="33">
        <v>112.1</v>
      </c>
      <c r="HQ26" s="33">
        <v>100.2</v>
      </c>
      <c r="HR26" s="33">
        <v>95</v>
      </c>
      <c r="HS26" s="33">
        <v>104.3</v>
      </c>
      <c r="HT26" s="33">
        <v>104</v>
      </c>
      <c r="HU26" s="33">
        <v>95</v>
      </c>
      <c r="HV26" s="33">
        <v>113.7</v>
      </c>
      <c r="HW26" s="33">
        <v>88.5</v>
      </c>
      <c r="HX26" s="33">
        <v>100.5</v>
      </c>
      <c r="HY26" s="33">
        <v>106.2</v>
      </c>
      <c r="HZ26" s="33">
        <v>101.2</v>
      </c>
      <c r="IA26" s="33">
        <v>100.1</v>
      </c>
      <c r="IB26" s="33">
        <v>103.9</v>
      </c>
      <c r="IC26" s="33">
        <v>98.4</v>
      </c>
      <c r="ID26" s="33">
        <v>95.9</v>
      </c>
      <c r="IE26" s="33">
        <v>99.4</v>
      </c>
      <c r="IF26" s="33">
        <v>102.6</v>
      </c>
      <c r="IG26" s="33">
        <v>98.6</v>
      </c>
      <c r="IH26" s="33">
        <v>117.6</v>
      </c>
      <c r="II26" s="33">
        <v>84.7</v>
      </c>
    </row>
    <row r="27" spans="1:243">
      <c r="A27" s="186"/>
      <c r="B27" s="7" t="str">
        <f>IF('0'!A1=1,"Чернівецька","Chernivtsi")</f>
        <v>Чернівецька</v>
      </c>
      <c r="C27" s="32">
        <v>74</v>
      </c>
      <c r="D27" s="32">
        <v>106.6</v>
      </c>
      <c r="E27" s="32">
        <v>104.7</v>
      </c>
      <c r="F27" s="32">
        <v>99.4</v>
      </c>
      <c r="G27" s="32">
        <v>99.5</v>
      </c>
      <c r="H27" s="32">
        <v>111.2</v>
      </c>
      <c r="I27" s="32">
        <v>107.3</v>
      </c>
      <c r="J27" s="32">
        <v>97.3</v>
      </c>
      <c r="K27" s="32">
        <v>103.4</v>
      </c>
      <c r="L27" s="32">
        <v>102.9</v>
      </c>
      <c r="M27" s="32">
        <v>98.8</v>
      </c>
      <c r="N27" s="32">
        <v>115.8</v>
      </c>
      <c r="O27" s="32">
        <v>78</v>
      </c>
      <c r="P27" s="32">
        <v>100.3</v>
      </c>
      <c r="Q27" s="32">
        <v>106.4</v>
      </c>
      <c r="R27" s="32">
        <v>100.4</v>
      </c>
      <c r="S27" s="32">
        <v>103.7</v>
      </c>
      <c r="T27" s="32">
        <v>115.1</v>
      </c>
      <c r="U27" s="32">
        <v>97.2</v>
      </c>
      <c r="V27" s="32">
        <v>101.2</v>
      </c>
      <c r="W27" s="32">
        <v>102.6</v>
      </c>
      <c r="X27" s="32">
        <v>100.4</v>
      </c>
      <c r="Y27" s="32">
        <v>100.1</v>
      </c>
      <c r="Z27" s="32">
        <v>111.9</v>
      </c>
      <c r="AA27" s="32">
        <v>89</v>
      </c>
      <c r="AB27" s="32">
        <v>104</v>
      </c>
      <c r="AC27" s="32">
        <v>108.6</v>
      </c>
      <c r="AD27" s="32">
        <v>98.5</v>
      </c>
      <c r="AE27" s="32">
        <v>100.3</v>
      </c>
      <c r="AF27" s="32">
        <v>110</v>
      </c>
      <c r="AG27" s="32">
        <v>99.7</v>
      </c>
      <c r="AH27" s="32">
        <v>97.7</v>
      </c>
      <c r="AI27" s="32">
        <v>104.3</v>
      </c>
      <c r="AJ27" s="32">
        <v>99.6</v>
      </c>
      <c r="AK27" s="32">
        <v>101.7</v>
      </c>
      <c r="AL27" s="32">
        <v>107.5</v>
      </c>
      <c r="AM27" s="32">
        <v>87.1</v>
      </c>
      <c r="AN27" s="32">
        <v>103.3</v>
      </c>
      <c r="AO27" s="32">
        <v>107.9</v>
      </c>
      <c r="AP27" s="32">
        <v>101.4</v>
      </c>
      <c r="AQ27" s="32">
        <v>103.9</v>
      </c>
      <c r="AR27" s="32">
        <v>106.5</v>
      </c>
      <c r="AS27" s="32">
        <v>106.6</v>
      </c>
      <c r="AT27" s="32">
        <v>97</v>
      </c>
      <c r="AU27" s="32">
        <v>104</v>
      </c>
      <c r="AV27" s="32">
        <v>102.2</v>
      </c>
      <c r="AW27" s="32">
        <v>100.6</v>
      </c>
      <c r="AX27" s="32">
        <v>114.07398210439739</v>
      </c>
      <c r="AY27" s="32">
        <v>79.7</v>
      </c>
      <c r="AZ27" s="32">
        <v>102.7</v>
      </c>
      <c r="BA27" s="32">
        <v>113.3</v>
      </c>
      <c r="BB27" s="32">
        <v>98.9</v>
      </c>
      <c r="BC27" s="32">
        <v>100.7</v>
      </c>
      <c r="BD27" s="32">
        <v>106</v>
      </c>
      <c r="BE27" s="32">
        <v>100.7</v>
      </c>
      <c r="BF27" s="32">
        <v>100.8</v>
      </c>
      <c r="BG27" s="32">
        <v>97.5</v>
      </c>
      <c r="BH27" s="32">
        <v>98.8</v>
      </c>
      <c r="BI27" s="32">
        <v>99.4</v>
      </c>
      <c r="BJ27" s="32">
        <v>120.2</v>
      </c>
      <c r="BK27" s="32">
        <v>82</v>
      </c>
      <c r="BL27" s="32">
        <v>101.3</v>
      </c>
      <c r="BM27" s="32">
        <v>103.8</v>
      </c>
      <c r="BN27" s="32">
        <v>103.2</v>
      </c>
      <c r="BO27" s="32">
        <v>102.3</v>
      </c>
      <c r="BP27" s="32">
        <v>108.6</v>
      </c>
      <c r="BQ27" s="32">
        <v>102.2</v>
      </c>
      <c r="BR27" s="32">
        <v>96.7</v>
      </c>
      <c r="BS27" s="32">
        <v>98.6</v>
      </c>
      <c r="BT27" s="32">
        <v>98.3</v>
      </c>
      <c r="BU27" s="32">
        <v>99.7</v>
      </c>
      <c r="BV27" s="32">
        <v>114.4</v>
      </c>
      <c r="BW27" s="32">
        <v>84.5</v>
      </c>
      <c r="BX27" s="32">
        <v>103</v>
      </c>
      <c r="BY27" s="32">
        <v>102.1</v>
      </c>
      <c r="BZ27" s="32">
        <v>96.3</v>
      </c>
      <c r="CA27" s="32">
        <v>103</v>
      </c>
      <c r="CB27" s="32">
        <v>109.5</v>
      </c>
      <c r="CC27" s="32">
        <v>100.6</v>
      </c>
      <c r="CD27" s="32">
        <v>97.4</v>
      </c>
      <c r="CE27" s="32">
        <v>102.4</v>
      </c>
      <c r="CF27" s="32">
        <v>100.6</v>
      </c>
      <c r="CG27" s="32">
        <v>98.1</v>
      </c>
      <c r="CH27" s="32">
        <v>108.2</v>
      </c>
      <c r="CI27" s="32">
        <v>77</v>
      </c>
      <c r="CJ27" s="32">
        <v>101.5</v>
      </c>
      <c r="CK27" s="32">
        <v>105.3</v>
      </c>
      <c r="CL27" s="32">
        <v>99.4</v>
      </c>
      <c r="CM27" s="32">
        <v>102.6</v>
      </c>
      <c r="CN27" s="32">
        <v>109.5</v>
      </c>
      <c r="CO27" s="32">
        <v>100.2</v>
      </c>
      <c r="CP27" s="32">
        <v>95.8</v>
      </c>
      <c r="CQ27" s="32">
        <v>100.3</v>
      </c>
      <c r="CR27" s="32">
        <v>96.5</v>
      </c>
      <c r="CS27" s="32">
        <v>99.2</v>
      </c>
      <c r="CT27" s="32">
        <v>116.9</v>
      </c>
      <c r="CU27" s="32">
        <v>83.5</v>
      </c>
      <c r="CV27" s="32">
        <v>101.8</v>
      </c>
      <c r="CW27" s="32">
        <v>105.7</v>
      </c>
      <c r="CX27" s="32">
        <v>100.6</v>
      </c>
      <c r="CY27" s="32">
        <v>109.3</v>
      </c>
      <c r="CZ27" s="32">
        <v>109.3</v>
      </c>
      <c r="DA27" s="32">
        <v>97</v>
      </c>
      <c r="DB27" s="32">
        <v>95</v>
      </c>
      <c r="DC27" s="32">
        <v>99.8</v>
      </c>
      <c r="DD27" s="32">
        <v>98.7</v>
      </c>
      <c r="DE27" s="32">
        <v>100</v>
      </c>
      <c r="DF27" s="32">
        <v>112.2</v>
      </c>
      <c r="DG27" s="32">
        <v>81.8</v>
      </c>
      <c r="DH27" s="32">
        <v>101.5</v>
      </c>
      <c r="DI27" s="32">
        <v>103.8</v>
      </c>
      <c r="DJ27" s="32">
        <v>101.6</v>
      </c>
      <c r="DK27" s="32">
        <v>101.9</v>
      </c>
      <c r="DL27" s="32">
        <v>110.1</v>
      </c>
      <c r="DM27" s="32">
        <v>100.6</v>
      </c>
      <c r="DN27" s="32">
        <v>97.5</v>
      </c>
      <c r="DO27" s="32">
        <v>101.6</v>
      </c>
      <c r="DP27" s="32">
        <v>98.9</v>
      </c>
      <c r="DQ27" s="32">
        <v>100.8</v>
      </c>
      <c r="DR27" s="32">
        <v>111.4</v>
      </c>
      <c r="DS27" s="32">
        <v>89.8</v>
      </c>
      <c r="DT27" s="32">
        <v>100.5</v>
      </c>
      <c r="DU27" s="32">
        <v>104.9</v>
      </c>
      <c r="DV27" s="32">
        <v>100.6</v>
      </c>
      <c r="DW27" s="32">
        <v>105.5</v>
      </c>
      <c r="DX27" s="32">
        <v>108.1</v>
      </c>
      <c r="DY27" s="32">
        <v>100.5</v>
      </c>
      <c r="DZ27" s="32">
        <v>94.8</v>
      </c>
      <c r="EA27" s="32">
        <v>98.9</v>
      </c>
      <c r="EB27" s="32">
        <v>101.9</v>
      </c>
      <c r="EC27" s="32">
        <v>99.9</v>
      </c>
      <c r="ED27" s="32">
        <v>110.3</v>
      </c>
      <c r="EE27" s="32">
        <v>85</v>
      </c>
      <c r="EF27" s="32">
        <v>101.8</v>
      </c>
      <c r="EG27" s="32">
        <v>103.3</v>
      </c>
      <c r="EH27" s="32">
        <v>102.4</v>
      </c>
      <c r="EI27" s="32">
        <v>100.7</v>
      </c>
      <c r="EJ27" s="32">
        <v>111.2</v>
      </c>
      <c r="EK27" s="32">
        <v>98.8</v>
      </c>
      <c r="EL27" s="32">
        <v>97.8</v>
      </c>
      <c r="EM27" s="32">
        <v>96.8</v>
      </c>
      <c r="EN27" s="32">
        <v>99.1</v>
      </c>
      <c r="EO27" s="32">
        <v>102.1</v>
      </c>
      <c r="EP27" s="32">
        <v>112.5</v>
      </c>
      <c r="EQ27" s="32">
        <v>81.8</v>
      </c>
      <c r="ER27" s="32">
        <v>100.6</v>
      </c>
      <c r="ES27" s="32">
        <v>101.7</v>
      </c>
      <c r="ET27" s="32">
        <v>97.6</v>
      </c>
      <c r="EU27" s="32">
        <v>99.4</v>
      </c>
      <c r="EV27" s="32">
        <v>111.7</v>
      </c>
      <c r="EW27" s="32">
        <v>96.1</v>
      </c>
      <c r="EX27" s="32">
        <v>89.5</v>
      </c>
      <c r="EY27" s="32">
        <v>98.6</v>
      </c>
      <c r="EZ27" s="32">
        <v>98.9</v>
      </c>
      <c r="FA27" s="32">
        <v>99</v>
      </c>
      <c r="FB27" s="32">
        <v>110.5</v>
      </c>
      <c r="FC27" s="32">
        <v>80.8</v>
      </c>
      <c r="FD27" s="32">
        <v>98.8</v>
      </c>
      <c r="FE27" s="32">
        <v>94.8</v>
      </c>
      <c r="FF27" s="32">
        <v>87.7</v>
      </c>
      <c r="FG27" s="32">
        <v>102.5</v>
      </c>
      <c r="FH27" s="32">
        <v>112</v>
      </c>
      <c r="FI27" s="32">
        <v>97.7</v>
      </c>
      <c r="FJ27" s="32">
        <v>95</v>
      </c>
      <c r="FK27" s="32">
        <v>101.3</v>
      </c>
      <c r="FL27" s="32">
        <v>111.4</v>
      </c>
      <c r="FM27" s="33">
        <v>98.6</v>
      </c>
      <c r="FN27" s="34">
        <v>120</v>
      </c>
      <c r="FO27" s="34">
        <v>74</v>
      </c>
      <c r="FP27" s="34">
        <v>104.4</v>
      </c>
      <c r="FQ27" s="34">
        <v>104.9</v>
      </c>
      <c r="FR27" s="34">
        <v>99.3</v>
      </c>
      <c r="FS27" s="34">
        <v>102.6</v>
      </c>
      <c r="FT27" s="34">
        <v>112.8</v>
      </c>
      <c r="FU27" s="34">
        <v>97.675366388996281</v>
      </c>
      <c r="FV27" s="33">
        <v>97.4</v>
      </c>
      <c r="FW27" s="33">
        <v>98</v>
      </c>
      <c r="FX27" s="33">
        <v>95.5</v>
      </c>
      <c r="FY27" s="33">
        <v>109</v>
      </c>
      <c r="FZ27" s="33">
        <v>119.12102865632352</v>
      </c>
      <c r="GA27" s="33">
        <v>91.7</v>
      </c>
      <c r="GB27" s="24">
        <v>101.3</v>
      </c>
      <c r="GC27" s="24">
        <v>105.7</v>
      </c>
      <c r="GD27" s="33">
        <v>99.1</v>
      </c>
      <c r="GE27" s="24">
        <v>101.2</v>
      </c>
      <c r="GF27" s="33">
        <v>114.8</v>
      </c>
      <c r="GG27" s="33">
        <v>94.8</v>
      </c>
      <c r="GH27" s="33">
        <v>95.7</v>
      </c>
      <c r="GI27" s="33">
        <v>101.49035291006807</v>
      </c>
      <c r="GJ27" s="33">
        <v>99.221070535021013</v>
      </c>
      <c r="GK27" s="33">
        <v>103.8</v>
      </c>
      <c r="GL27" s="33">
        <v>118.83532310245599</v>
      </c>
      <c r="GM27" s="33">
        <v>79.822323278687406</v>
      </c>
      <c r="GN27" s="33">
        <v>102.87631057612172</v>
      </c>
      <c r="GO27" s="33">
        <v>104.02503782765042</v>
      </c>
      <c r="GP27" s="33">
        <v>98.842068319602305</v>
      </c>
      <c r="GQ27" s="33">
        <v>106.14740492154375</v>
      </c>
      <c r="GR27" s="33">
        <v>110.36857762746506</v>
      </c>
      <c r="GS27" s="33">
        <v>95.666706060954709</v>
      </c>
      <c r="GT27" s="33">
        <v>96.626385948011134</v>
      </c>
      <c r="GU27" s="24">
        <v>100.66685020633395</v>
      </c>
      <c r="GV27" s="24">
        <v>99.631653927337311</v>
      </c>
      <c r="GW27" s="24">
        <v>104.4922143612591</v>
      </c>
      <c r="GX27" s="24">
        <v>119.257509831406</v>
      </c>
      <c r="GY27" s="24">
        <v>76.400000000000006</v>
      </c>
      <c r="GZ27" s="24">
        <v>102.7</v>
      </c>
      <c r="HA27" s="24">
        <v>102.7</v>
      </c>
      <c r="HB27" s="24">
        <v>102.8</v>
      </c>
      <c r="HC27" s="24">
        <v>100.6</v>
      </c>
      <c r="HD27" s="33">
        <v>112.009139532323</v>
      </c>
      <c r="HE27" s="33">
        <v>99.410956894499606</v>
      </c>
      <c r="HF27" s="33">
        <v>93.7</v>
      </c>
      <c r="HG27" s="33">
        <v>103.5</v>
      </c>
      <c r="HH27" s="33">
        <v>97.6</v>
      </c>
      <c r="HI27" s="33">
        <v>101.3</v>
      </c>
      <c r="HJ27" s="33">
        <v>115.2</v>
      </c>
      <c r="HK27" s="33">
        <v>84.9</v>
      </c>
      <c r="HL27" s="33">
        <v>103.1</v>
      </c>
      <c r="HM27" s="33">
        <v>97.7</v>
      </c>
      <c r="HN27" s="33">
        <v>90.9</v>
      </c>
      <c r="HO27" s="33">
        <v>104.4</v>
      </c>
      <c r="HP27" s="33">
        <v>120.3</v>
      </c>
      <c r="HQ27" s="33">
        <v>98.5</v>
      </c>
      <c r="HR27" s="33">
        <v>96.6</v>
      </c>
      <c r="HS27" s="33">
        <v>108.3</v>
      </c>
      <c r="HT27" s="33">
        <v>99.6</v>
      </c>
      <c r="HU27" s="33">
        <v>100</v>
      </c>
      <c r="HV27" s="33">
        <v>116.8</v>
      </c>
      <c r="HW27" s="33">
        <v>81.099999999999994</v>
      </c>
      <c r="HX27" s="33">
        <v>103.7</v>
      </c>
      <c r="HY27" s="33">
        <v>105.3</v>
      </c>
      <c r="HZ27" s="33">
        <v>99</v>
      </c>
      <c r="IA27" s="33">
        <v>100</v>
      </c>
      <c r="IB27" s="33">
        <v>111.1</v>
      </c>
      <c r="IC27" s="33">
        <v>93.5</v>
      </c>
      <c r="ID27" s="33">
        <v>95.4</v>
      </c>
      <c r="IE27" s="33">
        <v>100.5</v>
      </c>
      <c r="IF27" s="33">
        <v>98.6</v>
      </c>
      <c r="IG27" s="33">
        <v>103.2</v>
      </c>
      <c r="IH27" s="33">
        <v>125.6</v>
      </c>
      <c r="II27" s="33">
        <v>78</v>
      </c>
    </row>
    <row r="28" spans="1:243">
      <c r="A28" s="186"/>
      <c r="B28" s="7" t="str">
        <f>IF('0'!A1=1,"Чернігівська","Chernihiv")</f>
        <v>Чернігівська</v>
      </c>
      <c r="C28" s="32">
        <v>79.400000000000006</v>
      </c>
      <c r="D28" s="32">
        <v>106.5</v>
      </c>
      <c r="E28" s="32">
        <v>107.8</v>
      </c>
      <c r="F28" s="32">
        <v>101.8</v>
      </c>
      <c r="G28" s="32">
        <v>100.9</v>
      </c>
      <c r="H28" s="32">
        <v>108.6</v>
      </c>
      <c r="I28" s="32">
        <v>104.1</v>
      </c>
      <c r="J28" s="32">
        <v>99.5</v>
      </c>
      <c r="K28" s="32">
        <v>97.3</v>
      </c>
      <c r="L28" s="32">
        <v>99.4</v>
      </c>
      <c r="M28" s="32">
        <v>99.9</v>
      </c>
      <c r="N28" s="32">
        <v>109.3</v>
      </c>
      <c r="O28" s="32">
        <v>89.6</v>
      </c>
      <c r="P28" s="32">
        <v>97.7</v>
      </c>
      <c r="Q28" s="32">
        <v>104.9</v>
      </c>
      <c r="R28" s="32">
        <v>101.2</v>
      </c>
      <c r="S28" s="32">
        <v>106.1</v>
      </c>
      <c r="T28" s="32">
        <v>111.3</v>
      </c>
      <c r="U28" s="32">
        <v>99.8</v>
      </c>
      <c r="V28" s="32">
        <v>99.4</v>
      </c>
      <c r="W28" s="32">
        <v>101.2</v>
      </c>
      <c r="X28" s="32">
        <v>99.8</v>
      </c>
      <c r="Y28" s="32">
        <v>96.2</v>
      </c>
      <c r="Z28" s="32">
        <v>110.1</v>
      </c>
      <c r="AA28" s="32">
        <v>90.7</v>
      </c>
      <c r="AB28" s="32">
        <v>103.4</v>
      </c>
      <c r="AC28" s="32">
        <v>111.2</v>
      </c>
      <c r="AD28" s="32">
        <v>97.1</v>
      </c>
      <c r="AE28" s="32">
        <v>101.7</v>
      </c>
      <c r="AF28" s="32">
        <v>111.7</v>
      </c>
      <c r="AG28" s="32">
        <v>96.5</v>
      </c>
      <c r="AH28" s="32">
        <v>103.1</v>
      </c>
      <c r="AI28" s="32">
        <v>101.4</v>
      </c>
      <c r="AJ28" s="32">
        <v>95.3</v>
      </c>
      <c r="AK28" s="32">
        <v>101.5</v>
      </c>
      <c r="AL28" s="32">
        <v>105.4</v>
      </c>
      <c r="AM28" s="32">
        <v>86.7</v>
      </c>
      <c r="AN28" s="32">
        <v>105.4</v>
      </c>
      <c r="AO28" s="32">
        <v>109.1</v>
      </c>
      <c r="AP28" s="32">
        <v>100.6</v>
      </c>
      <c r="AQ28" s="32">
        <v>105.2</v>
      </c>
      <c r="AR28" s="32">
        <v>110.5</v>
      </c>
      <c r="AS28" s="32">
        <v>99.4</v>
      </c>
      <c r="AT28" s="32">
        <v>101.3</v>
      </c>
      <c r="AU28" s="32">
        <v>98.4</v>
      </c>
      <c r="AV28" s="32">
        <v>101.6</v>
      </c>
      <c r="AW28" s="32">
        <v>102.8</v>
      </c>
      <c r="AX28" s="32">
        <v>108.01675099333963</v>
      </c>
      <c r="AY28" s="32">
        <v>85.8</v>
      </c>
      <c r="AZ28" s="32">
        <v>101.6</v>
      </c>
      <c r="BA28" s="32">
        <v>115</v>
      </c>
      <c r="BB28" s="32">
        <v>99.1</v>
      </c>
      <c r="BC28" s="32">
        <v>101.9</v>
      </c>
      <c r="BD28" s="32">
        <v>106.6</v>
      </c>
      <c r="BE28" s="32">
        <v>100.4</v>
      </c>
      <c r="BF28" s="32">
        <v>98.3</v>
      </c>
      <c r="BG28" s="32">
        <v>96.3</v>
      </c>
      <c r="BH28" s="32">
        <v>97.6</v>
      </c>
      <c r="BI28" s="32">
        <v>100.3</v>
      </c>
      <c r="BJ28" s="32">
        <v>114.5</v>
      </c>
      <c r="BK28" s="32">
        <v>84.6</v>
      </c>
      <c r="BL28" s="32">
        <v>100.3</v>
      </c>
      <c r="BM28" s="32">
        <v>108.6</v>
      </c>
      <c r="BN28" s="32">
        <v>110.2</v>
      </c>
      <c r="BO28" s="32">
        <v>106.8</v>
      </c>
      <c r="BP28" s="32">
        <v>107.4</v>
      </c>
      <c r="BQ28" s="32">
        <v>103.8</v>
      </c>
      <c r="BR28" s="32">
        <v>97.5</v>
      </c>
      <c r="BS28" s="32">
        <v>96.1</v>
      </c>
      <c r="BT28" s="32">
        <v>100.6</v>
      </c>
      <c r="BU28" s="32">
        <v>98.8</v>
      </c>
      <c r="BV28" s="32">
        <v>107.1</v>
      </c>
      <c r="BW28" s="32">
        <v>89.6</v>
      </c>
      <c r="BX28" s="32">
        <v>104</v>
      </c>
      <c r="BY28" s="32">
        <v>103</v>
      </c>
      <c r="BZ28" s="32">
        <v>96.6</v>
      </c>
      <c r="CA28" s="32">
        <v>104.9</v>
      </c>
      <c r="CB28" s="32">
        <v>105.2</v>
      </c>
      <c r="CC28" s="32">
        <v>102.1</v>
      </c>
      <c r="CD28" s="32">
        <v>97.3</v>
      </c>
      <c r="CE28" s="32">
        <v>98.3</v>
      </c>
      <c r="CF28" s="32">
        <v>99.9</v>
      </c>
      <c r="CG28" s="32">
        <v>95.4</v>
      </c>
      <c r="CH28" s="32">
        <v>105.4</v>
      </c>
      <c r="CI28" s="32">
        <v>79.8</v>
      </c>
      <c r="CJ28" s="32">
        <v>101.3</v>
      </c>
      <c r="CK28" s="32">
        <v>109.7</v>
      </c>
      <c r="CL28" s="32">
        <v>95.1</v>
      </c>
      <c r="CM28" s="32">
        <v>104.6</v>
      </c>
      <c r="CN28" s="32">
        <v>108.2</v>
      </c>
      <c r="CO28" s="32">
        <v>98.4</v>
      </c>
      <c r="CP28" s="32">
        <v>97.3</v>
      </c>
      <c r="CQ28" s="32">
        <v>97.7</v>
      </c>
      <c r="CR28" s="32">
        <v>98.7</v>
      </c>
      <c r="CS28" s="32">
        <v>98.3</v>
      </c>
      <c r="CT28" s="32">
        <v>109.3</v>
      </c>
      <c r="CU28" s="32">
        <v>89.4</v>
      </c>
      <c r="CV28" s="32">
        <v>100.7</v>
      </c>
      <c r="CW28" s="32">
        <v>107.5</v>
      </c>
      <c r="CX28" s="32">
        <v>100.2</v>
      </c>
      <c r="CY28" s="32">
        <v>111.3</v>
      </c>
      <c r="CZ28" s="32">
        <v>108</v>
      </c>
      <c r="DA28" s="32">
        <v>98</v>
      </c>
      <c r="DB28" s="32">
        <v>94.9</v>
      </c>
      <c r="DC28" s="32">
        <v>97.9</v>
      </c>
      <c r="DD28" s="32">
        <v>97.6</v>
      </c>
      <c r="DE28" s="32">
        <v>100.3</v>
      </c>
      <c r="DF28" s="32">
        <v>108.5</v>
      </c>
      <c r="DG28" s="32">
        <v>86.7</v>
      </c>
      <c r="DH28" s="32">
        <v>101.3</v>
      </c>
      <c r="DI28" s="32">
        <v>108.6</v>
      </c>
      <c r="DJ28" s="32">
        <v>96.9</v>
      </c>
      <c r="DK28" s="32">
        <v>103</v>
      </c>
      <c r="DL28" s="32">
        <v>104.5</v>
      </c>
      <c r="DM28" s="32">
        <v>102.3</v>
      </c>
      <c r="DN28" s="32">
        <v>97.4</v>
      </c>
      <c r="DO28" s="32">
        <v>101.6</v>
      </c>
      <c r="DP28" s="32">
        <v>98.6</v>
      </c>
      <c r="DQ28" s="32">
        <v>101.9</v>
      </c>
      <c r="DR28" s="32">
        <v>107.9</v>
      </c>
      <c r="DS28" s="32">
        <v>93</v>
      </c>
      <c r="DT28" s="32">
        <v>100.5</v>
      </c>
      <c r="DU28" s="32">
        <v>110.4</v>
      </c>
      <c r="DV28" s="32">
        <v>96</v>
      </c>
      <c r="DW28" s="32">
        <v>107.9</v>
      </c>
      <c r="DX28" s="32">
        <v>104.1</v>
      </c>
      <c r="DY28" s="32">
        <v>101.3</v>
      </c>
      <c r="DZ28" s="32">
        <v>96.6</v>
      </c>
      <c r="EA28" s="32">
        <v>98.2</v>
      </c>
      <c r="EB28" s="32">
        <v>101.4</v>
      </c>
      <c r="EC28" s="32">
        <v>99.6</v>
      </c>
      <c r="ED28" s="32">
        <v>106.1</v>
      </c>
      <c r="EE28" s="32">
        <v>91.2</v>
      </c>
      <c r="EF28" s="32">
        <v>99.8</v>
      </c>
      <c r="EG28" s="32">
        <v>109.8</v>
      </c>
      <c r="EH28" s="32">
        <v>98.1</v>
      </c>
      <c r="EI28" s="32">
        <v>104.4</v>
      </c>
      <c r="EJ28" s="32">
        <v>105.5</v>
      </c>
      <c r="EK28" s="32">
        <v>99.5</v>
      </c>
      <c r="EL28" s="32">
        <v>97.1</v>
      </c>
      <c r="EM28" s="32">
        <v>96</v>
      </c>
      <c r="EN28" s="32">
        <v>103.6</v>
      </c>
      <c r="EO28" s="32">
        <v>98.3</v>
      </c>
      <c r="EP28" s="32">
        <v>106.8</v>
      </c>
      <c r="EQ28" s="32">
        <v>90</v>
      </c>
      <c r="ER28" s="32">
        <v>99.5</v>
      </c>
      <c r="ES28" s="32">
        <v>106.7</v>
      </c>
      <c r="ET28" s="32">
        <v>94.4</v>
      </c>
      <c r="EU28" s="32">
        <v>99.7</v>
      </c>
      <c r="EV28" s="32">
        <v>104.9</v>
      </c>
      <c r="EW28" s="32">
        <v>101.2</v>
      </c>
      <c r="EX28" s="32">
        <v>90.8</v>
      </c>
      <c r="EY28" s="32">
        <v>96.4</v>
      </c>
      <c r="EZ28" s="32">
        <v>98.5</v>
      </c>
      <c r="FA28" s="32">
        <v>98.2</v>
      </c>
      <c r="FB28" s="32">
        <v>103.7</v>
      </c>
      <c r="FC28" s="32">
        <v>87.3</v>
      </c>
      <c r="FD28" s="32">
        <v>103.9</v>
      </c>
      <c r="FE28" s="32">
        <v>90</v>
      </c>
      <c r="FF28" s="32">
        <v>90.9</v>
      </c>
      <c r="FG28" s="32">
        <v>102.5</v>
      </c>
      <c r="FH28" s="32">
        <v>107.5</v>
      </c>
      <c r="FI28" s="32">
        <v>100</v>
      </c>
      <c r="FJ28" s="32">
        <v>98.3</v>
      </c>
      <c r="FK28" s="32">
        <v>101.4</v>
      </c>
      <c r="FL28" s="32">
        <v>108.1</v>
      </c>
      <c r="FM28" s="33">
        <v>94.9</v>
      </c>
      <c r="FN28" s="34">
        <v>109.5</v>
      </c>
      <c r="FO28" s="34">
        <v>82.4</v>
      </c>
      <c r="FP28" s="34">
        <v>103.6</v>
      </c>
      <c r="FQ28" s="34">
        <v>110</v>
      </c>
      <c r="FR28" s="34">
        <v>92.7</v>
      </c>
      <c r="FS28" s="34">
        <v>103</v>
      </c>
      <c r="FT28" s="34">
        <v>110</v>
      </c>
      <c r="FU28" s="34">
        <v>97.868035058219718</v>
      </c>
      <c r="FV28" s="33">
        <v>98.5</v>
      </c>
      <c r="FW28" s="33">
        <v>100.6</v>
      </c>
      <c r="FX28" s="33">
        <v>95.2</v>
      </c>
      <c r="FY28" s="33">
        <v>99.9</v>
      </c>
      <c r="FZ28" s="33">
        <v>114.55428128189126</v>
      </c>
      <c r="GA28" s="33">
        <v>97.7</v>
      </c>
      <c r="GB28" s="24">
        <v>100.7</v>
      </c>
      <c r="GC28" s="24">
        <v>108.5</v>
      </c>
      <c r="GD28" s="33">
        <v>98.4</v>
      </c>
      <c r="GE28" s="24">
        <v>101.1</v>
      </c>
      <c r="GF28" s="33">
        <v>108.8</v>
      </c>
      <c r="GG28" s="33">
        <v>97.2</v>
      </c>
      <c r="GH28" s="33">
        <v>98.8</v>
      </c>
      <c r="GI28" s="33">
        <v>97.75052728534817</v>
      </c>
      <c r="GJ28" s="33">
        <v>100.72935954669279</v>
      </c>
      <c r="GK28" s="33">
        <v>98.6</v>
      </c>
      <c r="GL28" s="33">
        <v>112.40383406125936</v>
      </c>
      <c r="GM28" s="33">
        <v>90.206956700161598</v>
      </c>
      <c r="GN28" s="33">
        <v>99.80772018088345</v>
      </c>
      <c r="GO28" s="33">
        <v>103.71947149645462</v>
      </c>
      <c r="GP28" s="33">
        <v>102.64956346243379</v>
      </c>
      <c r="GQ28" s="33">
        <v>105.40940772746217</v>
      </c>
      <c r="GR28" s="33">
        <v>105.01018934255224</v>
      </c>
      <c r="GS28" s="33">
        <v>99.135067375566933</v>
      </c>
      <c r="GT28" s="33">
        <v>98.96418776346313</v>
      </c>
      <c r="GU28" s="24">
        <v>97.143114136562431</v>
      </c>
      <c r="GV28" s="24">
        <v>102.17836952036849</v>
      </c>
      <c r="GW28" s="24">
        <v>96.206760167199477</v>
      </c>
      <c r="GX28" s="24">
        <v>110.44281804219686</v>
      </c>
      <c r="GY28" s="24">
        <v>88.9</v>
      </c>
      <c r="GZ28" s="24">
        <v>100.6</v>
      </c>
      <c r="HA28" s="24">
        <v>106.1</v>
      </c>
      <c r="HB28" s="24">
        <v>104.6</v>
      </c>
      <c r="HC28" s="24">
        <v>98</v>
      </c>
      <c r="HD28" s="33">
        <v>106.255762750763</v>
      </c>
      <c r="HE28" s="33">
        <v>101.376232834112</v>
      </c>
      <c r="HF28" s="33">
        <v>97.9</v>
      </c>
      <c r="HG28" s="33">
        <v>99.6</v>
      </c>
      <c r="HH28" s="33">
        <v>101</v>
      </c>
      <c r="HI28" s="33">
        <v>96.3</v>
      </c>
      <c r="HJ28" s="33">
        <v>106.4</v>
      </c>
      <c r="HK28" s="33">
        <v>95.6</v>
      </c>
      <c r="HL28" s="33">
        <v>100.8</v>
      </c>
      <c r="HM28" s="33">
        <v>101.3</v>
      </c>
      <c r="HN28" s="33">
        <v>98.6</v>
      </c>
      <c r="HO28" s="33">
        <v>98.9</v>
      </c>
      <c r="HP28" s="33">
        <v>111.9</v>
      </c>
      <c r="HQ28" s="33">
        <v>99.5</v>
      </c>
      <c r="HR28" s="33">
        <v>99.7</v>
      </c>
      <c r="HS28" s="33">
        <v>103.9</v>
      </c>
      <c r="HT28" s="33">
        <v>99.3</v>
      </c>
      <c r="HU28" s="33">
        <v>95.2</v>
      </c>
      <c r="HV28" s="33">
        <v>112.7</v>
      </c>
      <c r="HW28" s="33">
        <v>89.7</v>
      </c>
      <c r="HX28" s="33">
        <v>100.8</v>
      </c>
      <c r="HY28" s="33">
        <v>104.3</v>
      </c>
      <c r="HZ28" s="33">
        <v>103.3</v>
      </c>
      <c r="IA28" s="33">
        <v>99</v>
      </c>
      <c r="IB28" s="33">
        <v>108.6</v>
      </c>
      <c r="IC28" s="33">
        <v>94.8</v>
      </c>
      <c r="ID28" s="33">
        <v>99.1</v>
      </c>
      <c r="IE28" s="33">
        <v>99.5</v>
      </c>
      <c r="IF28" s="33">
        <v>99</v>
      </c>
      <c r="IG28" s="33">
        <v>100</v>
      </c>
      <c r="IH28" s="33">
        <v>115.6</v>
      </c>
      <c r="II28" s="33">
        <v>86.2</v>
      </c>
    </row>
    <row r="29" spans="1:243">
      <c r="A29" s="186"/>
      <c r="B29" s="8" t="str">
        <f>IF('0'!A1=1,"м. Київ","Kyiv city")</f>
        <v>м. Київ</v>
      </c>
      <c r="C29" s="32">
        <v>74</v>
      </c>
      <c r="D29" s="32">
        <v>102.8</v>
      </c>
      <c r="E29" s="32">
        <v>106.8</v>
      </c>
      <c r="F29" s="32">
        <v>99</v>
      </c>
      <c r="G29" s="32">
        <v>100.8</v>
      </c>
      <c r="H29" s="32">
        <v>109.4</v>
      </c>
      <c r="I29" s="32">
        <v>103.3</v>
      </c>
      <c r="J29" s="32">
        <v>96.3</v>
      </c>
      <c r="K29" s="32">
        <v>99.3</v>
      </c>
      <c r="L29" s="32">
        <v>99.8</v>
      </c>
      <c r="M29" s="32">
        <v>102.2</v>
      </c>
      <c r="N29" s="32">
        <v>115.5</v>
      </c>
      <c r="O29" s="32">
        <v>80.3</v>
      </c>
      <c r="P29" s="32">
        <v>97.8</v>
      </c>
      <c r="Q29" s="32">
        <v>106.4</v>
      </c>
      <c r="R29" s="32">
        <v>99</v>
      </c>
      <c r="S29" s="32">
        <v>105</v>
      </c>
      <c r="T29" s="32">
        <v>109.7</v>
      </c>
      <c r="U29" s="32">
        <v>102.5</v>
      </c>
      <c r="V29" s="32">
        <v>99.6</v>
      </c>
      <c r="W29" s="32">
        <v>101.6</v>
      </c>
      <c r="X29" s="32">
        <v>98.8</v>
      </c>
      <c r="Y29" s="32">
        <v>95.4</v>
      </c>
      <c r="Z29" s="32">
        <v>117.3</v>
      </c>
      <c r="AA29" s="32">
        <v>96.2</v>
      </c>
      <c r="AB29" s="32">
        <v>99.8</v>
      </c>
      <c r="AC29" s="32">
        <v>106.8</v>
      </c>
      <c r="AD29" s="32">
        <v>97.5</v>
      </c>
      <c r="AE29" s="32">
        <v>100.8</v>
      </c>
      <c r="AF29" s="32">
        <v>110.6</v>
      </c>
      <c r="AG29" s="32">
        <v>99.2</v>
      </c>
      <c r="AH29" s="32">
        <v>99</v>
      </c>
      <c r="AI29" s="32">
        <v>100.4</v>
      </c>
      <c r="AJ29" s="32">
        <v>100.2</v>
      </c>
      <c r="AK29" s="32">
        <v>100.7</v>
      </c>
      <c r="AL29" s="32">
        <v>114.3</v>
      </c>
      <c r="AM29" s="32">
        <v>82.7</v>
      </c>
      <c r="AN29" s="32">
        <v>106.4</v>
      </c>
      <c r="AO29" s="32">
        <v>102.5</v>
      </c>
      <c r="AP29" s="32">
        <v>102.2</v>
      </c>
      <c r="AQ29" s="32">
        <v>103</v>
      </c>
      <c r="AR29" s="32">
        <v>111.6</v>
      </c>
      <c r="AS29" s="32">
        <v>99</v>
      </c>
      <c r="AT29" s="32">
        <v>97.5</v>
      </c>
      <c r="AU29" s="32">
        <v>102.3</v>
      </c>
      <c r="AV29" s="32">
        <v>103.3</v>
      </c>
      <c r="AW29" s="32">
        <v>100.8</v>
      </c>
      <c r="AX29" s="32">
        <v>119.93050666891669</v>
      </c>
      <c r="AY29" s="32">
        <v>78.599999999999994</v>
      </c>
      <c r="AZ29" s="32">
        <v>105.8</v>
      </c>
      <c r="BA29" s="32">
        <v>105.6</v>
      </c>
      <c r="BB29" s="32">
        <v>105.2</v>
      </c>
      <c r="BC29" s="32">
        <v>96.8</v>
      </c>
      <c r="BD29" s="32">
        <v>107.3</v>
      </c>
      <c r="BE29" s="32">
        <v>100.8</v>
      </c>
      <c r="BF29" s="32">
        <v>98.6</v>
      </c>
      <c r="BG29" s="32">
        <v>98.8</v>
      </c>
      <c r="BH29" s="32">
        <v>101.6</v>
      </c>
      <c r="BI29" s="32">
        <v>101.8</v>
      </c>
      <c r="BJ29" s="32">
        <v>120.2</v>
      </c>
      <c r="BK29" s="32">
        <v>80.599999999999994</v>
      </c>
      <c r="BL29" s="32">
        <v>97.1</v>
      </c>
      <c r="BM29" s="32">
        <v>110.2</v>
      </c>
      <c r="BN29" s="32">
        <v>95.7</v>
      </c>
      <c r="BO29" s="32">
        <v>103.5</v>
      </c>
      <c r="BP29" s="32">
        <v>106</v>
      </c>
      <c r="BQ29" s="32">
        <v>101.9</v>
      </c>
      <c r="BR29" s="32">
        <v>99.4</v>
      </c>
      <c r="BS29" s="32">
        <v>100.7</v>
      </c>
      <c r="BT29" s="32">
        <v>102.4</v>
      </c>
      <c r="BU29" s="32">
        <v>98.3</v>
      </c>
      <c r="BV29" s="32">
        <v>117.4</v>
      </c>
      <c r="BW29" s="32">
        <v>82.6</v>
      </c>
      <c r="BX29" s="32">
        <v>103.8</v>
      </c>
      <c r="BY29" s="32">
        <v>103.9</v>
      </c>
      <c r="BZ29" s="32">
        <v>99.8</v>
      </c>
      <c r="CA29" s="32">
        <v>96</v>
      </c>
      <c r="CB29" s="32">
        <v>104.7</v>
      </c>
      <c r="CC29" s="32">
        <v>103.3</v>
      </c>
      <c r="CD29" s="32">
        <v>95.8</v>
      </c>
      <c r="CE29" s="32">
        <v>102.1</v>
      </c>
      <c r="CF29" s="32">
        <v>99.8</v>
      </c>
      <c r="CG29" s="32">
        <v>95.2</v>
      </c>
      <c r="CH29" s="32">
        <v>111.4</v>
      </c>
      <c r="CI29" s="32">
        <v>75.5</v>
      </c>
      <c r="CJ29" s="32">
        <v>101.2</v>
      </c>
      <c r="CK29" s="32">
        <v>106.6</v>
      </c>
      <c r="CL29" s="32">
        <v>100.7</v>
      </c>
      <c r="CM29" s="32">
        <v>97.1</v>
      </c>
      <c r="CN29" s="32">
        <v>102.8</v>
      </c>
      <c r="CO29" s="32">
        <v>104.7</v>
      </c>
      <c r="CP29" s="32">
        <v>94.8</v>
      </c>
      <c r="CQ29" s="32">
        <v>102.9</v>
      </c>
      <c r="CR29" s="32">
        <v>96.5</v>
      </c>
      <c r="CS29" s="32">
        <v>96.8</v>
      </c>
      <c r="CT29" s="32">
        <v>116.2</v>
      </c>
      <c r="CU29" s="32">
        <v>84.5</v>
      </c>
      <c r="CV29" s="32">
        <v>100.2</v>
      </c>
      <c r="CW29" s="32">
        <v>110.1</v>
      </c>
      <c r="CX29" s="32">
        <v>96.3</v>
      </c>
      <c r="CY29" s="32">
        <v>101.4</v>
      </c>
      <c r="CZ29" s="32">
        <v>109.5</v>
      </c>
      <c r="DA29" s="32">
        <v>99.1</v>
      </c>
      <c r="DB29" s="32">
        <v>96.1</v>
      </c>
      <c r="DC29" s="32">
        <v>99.2</v>
      </c>
      <c r="DD29" s="32">
        <v>100.5</v>
      </c>
      <c r="DE29" s="32">
        <v>101.8</v>
      </c>
      <c r="DF29" s="32">
        <v>114</v>
      </c>
      <c r="DG29" s="32">
        <v>82.1</v>
      </c>
      <c r="DH29" s="32">
        <v>100.2</v>
      </c>
      <c r="DI29" s="32">
        <v>107.8</v>
      </c>
      <c r="DJ29" s="32">
        <v>100.2</v>
      </c>
      <c r="DK29" s="32">
        <v>98</v>
      </c>
      <c r="DL29" s="32">
        <v>105</v>
      </c>
      <c r="DM29" s="32">
        <v>102.8</v>
      </c>
      <c r="DN29" s="32">
        <v>98.2</v>
      </c>
      <c r="DO29" s="32">
        <v>99.7</v>
      </c>
      <c r="DP29" s="32">
        <v>101.3</v>
      </c>
      <c r="DQ29" s="32">
        <v>100.9</v>
      </c>
      <c r="DR29" s="32">
        <v>115.2</v>
      </c>
      <c r="DS29" s="32">
        <v>86</v>
      </c>
      <c r="DT29" s="32">
        <v>103.3</v>
      </c>
      <c r="DU29" s="32">
        <v>105.8</v>
      </c>
      <c r="DV29" s="32">
        <v>100.3</v>
      </c>
      <c r="DW29" s="32">
        <v>97.3</v>
      </c>
      <c r="DX29" s="32">
        <v>103.5</v>
      </c>
      <c r="DY29" s="32">
        <v>101.2</v>
      </c>
      <c r="DZ29" s="32">
        <v>97.7</v>
      </c>
      <c r="EA29" s="32">
        <v>100.3</v>
      </c>
      <c r="EB29" s="32">
        <v>102.1</v>
      </c>
      <c r="EC29" s="32">
        <v>99.9</v>
      </c>
      <c r="ED29" s="32">
        <v>114</v>
      </c>
      <c r="EE29" s="32">
        <v>84.7</v>
      </c>
      <c r="EF29" s="32">
        <v>102.9</v>
      </c>
      <c r="EG29" s="32">
        <v>106.5</v>
      </c>
      <c r="EH29" s="32">
        <v>99.7</v>
      </c>
      <c r="EI29" s="32">
        <v>100.2</v>
      </c>
      <c r="EJ29" s="32">
        <v>101.8</v>
      </c>
      <c r="EK29" s="32">
        <v>102.5</v>
      </c>
      <c r="EL29" s="32">
        <v>97.1</v>
      </c>
      <c r="EM29" s="32">
        <v>98.4</v>
      </c>
      <c r="EN29" s="32">
        <v>101</v>
      </c>
      <c r="EO29" s="32">
        <v>99.4</v>
      </c>
      <c r="EP29" s="32">
        <v>111.1</v>
      </c>
      <c r="EQ29" s="32">
        <v>84.9</v>
      </c>
      <c r="ER29" s="32">
        <v>103</v>
      </c>
      <c r="ES29" s="32">
        <v>104.1</v>
      </c>
      <c r="ET29" s="32">
        <v>98</v>
      </c>
      <c r="EU29" s="32">
        <v>95.3</v>
      </c>
      <c r="EV29" s="32">
        <v>101.7</v>
      </c>
      <c r="EW29" s="32">
        <v>103.2</v>
      </c>
      <c r="EX29" s="32">
        <v>92.2</v>
      </c>
      <c r="EY29" s="32">
        <v>98.3</v>
      </c>
      <c r="EZ29" s="32">
        <v>98.5</v>
      </c>
      <c r="FA29" s="32">
        <v>98.9</v>
      </c>
      <c r="FB29" s="32">
        <v>112.9</v>
      </c>
      <c r="FC29" s="32">
        <v>80.400000000000006</v>
      </c>
      <c r="FD29" s="32">
        <v>105.7</v>
      </c>
      <c r="FE29" s="32">
        <v>94.2</v>
      </c>
      <c r="FF29" s="32">
        <v>98.2</v>
      </c>
      <c r="FG29" s="32">
        <v>92.9</v>
      </c>
      <c r="FH29" s="32">
        <v>107.1</v>
      </c>
      <c r="FI29" s="32">
        <v>103.7</v>
      </c>
      <c r="FJ29" s="32">
        <v>97.6</v>
      </c>
      <c r="FK29" s="32">
        <v>99.8</v>
      </c>
      <c r="FL29" s="32">
        <v>102.4</v>
      </c>
      <c r="FM29" s="33">
        <v>98.2</v>
      </c>
      <c r="FN29" s="34">
        <v>118.4</v>
      </c>
      <c r="FO29" s="34">
        <v>81.099999999999994</v>
      </c>
      <c r="FP29" s="34">
        <v>110.9</v>
      </c>
      <c r="FQ29" s="34">
        <v>104.4</v>
      </c>
      <c r="FR29" s="34">
        <v>97.2</v>
      </c>
      <c r="FS29" s="34">
        <v>98.2</v>
      </c>
      <c r="FT29" s="34">
        <v>106.1</v>
      </c>
      <c r="FU29" s="34">
        <v>100.65193261535197</v>
      </c>
      <c r="FV29" s="33">
        <v>99.5</v>
      </c>
      <c r="FW29" s="33">
        <v>99.4</v>
      </c>
      <c r="FX29" s="33">
        <v>96.2</v>
      </c>
      <c r="FY29" s="33">
        <v>100.6</v>
      </c>
      <c r="FZ29" s="33">
        <v>122.17663689410448</v>
      </c>
      <c r="GA29" s="33">
        <v>83.1</v>
      </c>
      <c r="GB29" s="24">
        <v>104.8</v>
      </c>
      <c r="GC29" s="24">
        <v>109.5</v>
      </c>
      <c r="GD29" s="33">
        <v>97</v>
      </c>
      <c r="GE29" s="24">
        <v>96.3</v>
      </c>
      <c r="GF29" s="33">
        <v>103.4</v>
      </c>
      <c r="GG29" s="33">
        <v>103</v>
      </c>
      <c r="GH29" s="33">
        <v>96.9</v>
      </c>
      <c r="GI29" s="33">
        <v>100.83906679563243</v>
      </c>
      <c r="GJ29" s="33">
        <v>99.476703815911449</v>
      </c>
      <c r="GK29" s="33">
        <v>100.9</v>
      </c>
      <c r="GL29" s="33">
        <v>119.70828741762689</v>
      </c>
      <c r="GM29" s="33">
        <v>82.069456477918806</v>
      </c>
      <c r="GN29" s="33">
        <v>103.28421587259788</v>
      </c>
      <c r="GO29" s="33">
        <v>108.36563052252592</v>
      </c>
      <c r="GP29" s="33">
        <v>97.349559249369761</v>
      </c>
      <c r="GQ29" s="33">
        <v>101.23373323017515</v>
      </c>
      <c r="GR29" s="33">
        <v>101.60290285610722</v>
      </c>
      <c r="GS29" s="33">
        <v>103.64466185269667</v>
      </c>
      <c r="GT29" s="33">
        <v>98.424348148020371</v>
      </c>
      <c r="GU29" s="24">
        <v>97.527266313625375</v>
      </c>
      <c r="GV29" s="24">
        <v>100.42205092399763</v>
      </c>
      <c r="GW29" s="24">
        <v>99.248924463671045</v>
      </c>
      <c r="GX29" s="24">
        <v>118.83010155980898</v>
      </c>
      <c r="GY29" s="24">
        <v>81.900000000000006</v>
      </c>
      <c r="GZ29" s="24">
        <v>105.1</v>
      </c>
      <c r="HA29" s="24">
        <v>110</v>
      </c>
      <c r="HB29" s="24">
        <v>96.9</v>
      </c>
      <c r="HC29" s="24">
        <v>94.6</v>
      </c>
      <c r="HD29" s="33">
        <v>104.08925225577499</v>
      </c>
      <c r="HE29" s="33">
        <v>104.872069885754</v>
      </c>
      <c r="HF29" s="33">
        <v>97</v>
      </c>
      <c r="HG29" s="33">
        <v>98.4</v>
      </c>
      <c r="HH29" s="33">
        <v>101.1</v>
      </c>
      <c r="HI29" s="33">
        <v>100.9</v>
      </c>
      <c r="HJ29" s="33">
        <v>118.8</v>
      </c>
      <c r="HK29" s="33">
        <v>83.6</v>
      </c>
      <c r="HL29" s="33">
        <v>103.8</v>
      </c>
      <c r="HM29" s="33">
        <v>107.3</v>
      </c>
      <c r="HN29" s="33">
        <v>84.5</v>
      </c>
      <c r="HO29" s="33">
        <v>98.9</v>
      </c>
      <c r="HP29" s="33">
        <v>107.5</v>
      </c>
      <c r="HQ29" s="33">
        <v>105.2</v>
      </c>
      <c r="HR29" s="33">
        <v>99.1</v>
      </c>
      <c r="HS29" s="33">
        <v>101.8</v>
      </c>
      <c r="HT29" s="33">
        <v>100.8</v>
      </c>
      <c r="HU29" s="33">
        <v>99.3</v>
      </c>
      <c r="HV29" s="33">
        <v>123</v>
      </c>
      <c r="HW29" s="33">
        <v>79.7</v>
      </c>
      <c r="HX29" s="33">
        <v>104.2</v>
      </c>
      <c r="HY29" s="33">
        <v>106.6</v>
      </c>
      <c r="HZ29" s="33">
        <v>101.1</v>
      </c>
      <c r="IA29" s="33">
        <v>92.3</v>
      </c>
      <c r="IB29" s="33">
        <v>105.8</v>
      </c>
      <c r="IC29" s="33">
        <v>102.9</v>
      </c>
      <c r="ID29" s="33">
        <v>97.6</v>
      </c>
      <c r="IE29" s="33">
        <v>100.3</v>
      </c>
      <c r="IF29" s="33">
        <v>98.2</v>
      </c>
      <c r="IG29" s="33">
        <v>102.6</v>
      </c>
      <c r="IH29" s="33">
        <v>126.2</v>
      </c>
      <c r="II29" s="33">
        <v>78.5</v>
      </c>
    </row>
    <row r="30" spans="1:243">
      <c r="A30" s="187"/>
      <c r="B30" s="9" t="str">
        <f>IF('0'!A1=1,"м. Севастополь","Sevastopol city")</f>
        <v>м. Севастополь</v>
      </c>
      <c r="C30" s="32">
        <v>85.2</v>
      </c>
      <c r="D30" s="32">
        <v>98.6</v>
      </c>
      <c r="E30" s="32">
        <v>108.1</v>
      </c>
      <c r="F30" s="32">
        <v>95.5</v>
      </c>
      <c r="G30" s="32">
        <v>103.6</v>
      </c>
      <c r="H30" s="32">
        <v>108.6</v>
      </c>
      <c r="I30" s="32">
        <v>109.1</v>
      </c>
      <c r="J30" s="32">
        <v>98.7</v>
      </c>
      <c r="K30" s="32">
        <v>102.5</v>
      </c>
      <c r="L30" s="32">
        <v>98.7</v>
      </c>
      <c r="M30" s="32">
        <v>99.3</v>
      </c>
      <c r="N30" s="32">
        <v>114.3</v>
      </c>
      <c r="O30" s="32">
        <v>89</v>
      </c>
      <c r="P30" s="32">
        <v>92.2</v>
      </c>
      <c r="Q30" s="32">
        <v>101.8</v>
      </c>
      <c r="R30" s="32">
        <v>103.3</v>
      </c>
      <c r="S30" s="32">
        <v>101.1</v>
      </c>
      <c r="T30" s="32">
        <v>111.7</v>
      </c>
      <c r="U30" s="32">
        <v>103.5</v>
      </c>
      <c r="V30" s="32">
        <v>101.1</v>
      </c>
      <c r="W30" s="32">
        <v>103.3</v>
      </c>
      <c r="X30" s="32">
        <v>98.5</v>
      </c>
      <c r="Y30" s="32">
        <v>95.9</v>
      </c>
      <c r="Z30" s="32">
        <v>116.5</v>
      </c>
      <c r="AA30" s="32">
        <v>91.9</v>
      </c>
      <c r="AB30" s="32">
        <v>101.8</v>
      </c>
      <c r="AC30" s="32">
        <v>102.5</v>
      </c>
      <c r="AD30" s="32">
        <v>103.9</v>
      </c>
      <c r="AE30" s="32">
        <v>95.9</v>
      </c>
      <c r="AF30" s="32">
        <v>105</v>
      </c>
      <c r="AG30" s="32">
        <v>102</v>
      </c>
      <c r="AH30" s="32">
        <v>98.8</v>
      </c>
      <c r="AI30" s="32">
        <v>105.6</v>
      </c>
      <c r="AJ30" s="32">
        <v>95.7</v>
      </c>
      <c r="AK30" s="32">
        <v>102.1</v>
      </c>
      <c r="AL30" s="32">
        <v>112.2</v>
      </c>
      <c r="AM30" s="32">
        <v>86.3</v>
      </c>
      <c r="AN30" s="32">
        <v>108</v>
      </c>
      <c r="AO30" s="32">
        <v>101.3</v>
      </c>
      <c r="AP30" s="32">
        <v>101</v>
      </c>
      <c r="AQ30" s="32">
        <v>104.1</v>
      </c>
      <c r="AR30" s="32">
        <v>105.4</v>
      </c>
      <c r="AS30" s="32">
        <v>102.4</v>
      </c>
      <c r="AT30" s="32">
        <v>94.9</v>
      </c>
      <c r="AU30" s="32">
        <v>108.8</v>
      </c>
      <c r="AV30" s="32">
        <v>101.5</v>
      </c>
      <c r="AW30" s="32">
        <v>98.8</v>
      </c>
      <c r="AX30" s="32">
        <v>121.18075986748653</v>
      </c>
      <c r="AY30" s="32">
        <v>77.400000000000006</v>
      </c>
      <c r="AZ30" s="32">
        <v>100.4</v>
      </c>
      <c r="BA30" s="32">
        <v>110.3</v>
      </c>
      <c r="BB30" s="32">
        <v>102.7</v>
      </c>
      <c r="BC30" s="32">
        <v>96.8</v>
      </c>
      <c r="BD30" s="32">
        <v>105.3</v>
      </c>
      <c r="BE30" s="32">
        <v>99.5</v>
      </c>
      <c r="BF30" s="32">
        <v>99.1</v>
      </c>
      <c r="BG30" s="32">
        <v>101</v>
      </c>
      <c r="BH30" s="32">
        <v>95.6</v>
      </c>
      <c r="BI30" s="32">
        <v>102.1</v>
      </c>
      <c r="BJ30" s="32">
        <v>118.4</v>
      </c>
      <c r="BK30" s="32">
        <v>84.7</v>
      </c>
      <c r="BL30" s="32">
        <v>102.8</v>
      </c>
      <c r="BM30" s="32">
        <v>104.6</v>
      </c>
      <c r="BN30" s="32">
        <v>99.6</v>
      </c>
      <c r="BO30" s="32">
        <v>104.7</v>
      </c>
      <c r="BP30" s="32">
        <v>102.9</v>
      </c>
      <c r="BQ30" s="32">
        <v>103</v>
      </c>
      <c r="BR30" s="32">
        <v>98.1</v>
      </c>
      <c r="BS30" s="32">
        <v>101.3</v>
      </c>
      <c r="BT30" s="32">
        <v>98.7</v>
      </c>
      <c r="BU30" s="32">
        <v>99.3</v>
      </c>
      <c r="BV30" s="32">
        <v>111.2</v>
      </c>
      <c r="BW30" s="32">
        <v>88.9</v>
      </c>
      <c r="BX30" s="32">
        <v>101.6</v>
      </c>
      <c r="BY30" s="32">
        <v>99.9</v>
      </c>
      <c r="BZ30" s="32">
        <v>95.4</v>
      </c>
      <c r="CA30" s="32">
        <v>102.4</v>
      </c>
      <c r="CB30" s="32">
        <v>108.5</v>
      </c>
      <c r="CC30" s="32">
        <v>100.6</v>
      </c>
      <c r="CD30" s="32">
        <v>94.5</v>
      </c>
      <c r="CE30" s="32">
        <v>104.3</v>
      </c>
      <c r="CF30" s="32">
        <v>100.5</v>
      </c>
      <c r="CG30" s="32">
        <v>96</v>
      </c>
      <c r="CH30" s="32">
        <v>116.8</v>
      </c>
      <c r="CI30" s="32">
        <v>76.900000000000006</v>
      </c>
      <c r="CJ30" s="32">
        <v>99.9</v>
      </c>
      <c r="CK30" s="32">
        <v>104.8</v>
      </c>
      <c r="CL30" s="32">
        <v>98.9</v>
      </c>
      <c r="CM30" s="32">
        <v>103.7</v>
      </c>
      <c r="CN30" s="32">
        <v>103.6</v>
      </c>
      <c r="CO30" s="32">
        <v>96.1</v>
      </c>
      <c r="CP30" s="32">
        <v>98</v>
      </c>
      <c r="CQ30" s="32">
        <v>101.4</v>
      </c>
      <c r="CR30" s="32">
        <v>98.5</v>
      </c>
      <c r="CS30" s="32">
        <v>100.2</v>
      </c>
      <c r="CT30" s="32">
        <v>120.4</v>
      </c>
      <c r="CU30" s="32">
        <v>85.3</v>
      </c>
      <c r="CV30" s="32">
        <v>95.6</v>
      </c>
      <c r="CW30" s="32">
        <v>105.2</v>
      </c>
      <c r="CX30" s="32">
        <v>98.2</v>
      </c>
      <c r="CY30" s="32">
        <v>103.6</v>
      </c>
      <c r="CZ30" s="32">
        <v>112.9</v>
      </c>
      <c r="DA30" s="32">
        <v>94.2</v>
      </c>
      <c r="DB30" s="32">
        <v>98.7</v>
      </c>
      <c r="DC30" s="32">
        <v>98</v>
      </c>
      <c r="DD30" s="32">
        <v>98.4</v>
      </c>
      <c r="DE30" s="32">
        <v>102.9</v>
      </c>
      <c r="DF30" s="32">
        <v>117.8</v>
      </c>
      <c r="DG30" s="32">
        <v>80.400000000000006</v>
      </c>
      <c r="DH30" s="32">
        <v>102.4</v>
      </c>
      <c r="DI30" s="32">
        <v>100.6</v>
      </c>
      <c r="DJ30" s="32">
        <v>98.6</v>
      </c>
      <c r="DK30" s="32">
        <v>100.6</v>
      </c>
      <c r="DL30" s="32">
        <v>109.2</v>
      </c>
      <c r="DM30" s="32">
        <v>97.7</v>
      </c>
      <c r="DN30" s="32">
        <v>97.8</v>
      </c>
      <c r="DO30" s="32">
        <v>102.4</v>
      </c>
      <c r="DP30" s="32">
        <v>99.5</v>
      </c>
      <c r="DQ30" s="32">
        <v>102.2</v>
      </c>
      <c r="DR30" s="32">
        <v>115.2</v>
      </c>
      <c r="DS30" s="32">
        <v>86.9</v>
      </c>
      <c r="DT30" s="32">
        <v>102.2</v>
      </c>
      <c r="DU30" s="32">
        <v>103.3</v>
      </c>
      <c r="DV30" s="32">
        <v>100</v>
      </c>
      <c r="DW30" s="32">
        <v>105.6</v>
      </c>
      <c r="DX30" s="32">
        <v>103.5</v>
      </c>
      <c r="DY30" s="32">
        <v>97.2</v>
      </c>
      <c r="DZ30" s="32">
        <v>95.3</v>
      </c>
      <c r="EA30" s="32">
        <v>102.8</v>
      </c>
      <c r="EB30" s="32">
        <v>101.5</v>
      </c>
      <c r="EC30" s="32">
        <v>104.8</v>
      </c>
      <c r="ED30" s="32">
        <v>120</v>
      </c>
      <c r="EE30" s="32">
        <v>76.2</v>
      </c>
      <c r="EF30" s="32">
        <v>101.7</v>
      </c>
      <c r="EG30" s="32">
        <v>106.7</v>
      </c>
      <c r="EH30" s="32">
        <v>97.7</v>
      </c>
      <c r="EI30" s="32">
        <v>104.9</v>
      </c>
      <c r="EJ30" s="32">
        <v>106</v>
      </c>
      <c r="EK30" s="32">
        <v>94.6</v>
      </c>
      <c r="EL30" s="32">
        <v>101.7</v>
      </c>
      <c r="EM30" s="32">
        <v>98</v>
      </c>
      <c r="EN30" s="32">
        <v>100.6</v>
      </c>
      <c r="EO30" s="32">
        <v>105.2</v>
      </c>
      <c r="EP30" s="32">
        <v>119.2</v>
      </c>
      <c r="EQ30" s="32" t="s">
        <v>0</v>
      </c>
      <c r="ER30" s="32" t="s">
        <v>0</v>
      </c>
      <c r="ES30" s="32" t="s">
        <v>0</v>
      </c>
      <c r="ET30" s="32" t="s">
        <v>0</v>
      </c>
      <c r="EU30" s="32" t="s">
        <v>0</v>
      </c>
      <c r="EV30" s="32" t="s">
        <v>0</v>
      </c>
      <c r="EW30" s="32" t="s">
        <v>0</v>
      </c>
      <c r="EX30" s="32" t="s">
        <v>0</v>
      </c>
      <c r="EY30" s="32" t="s">
        <v>0</v>
      </c>
      <c r="EZ30" s="32" t="s">
        <v>0</v>
      </c>
      <c r="FA30" s="32" t="s">
        <v>0</v>
      </c>
      <c r="FB30" s="32" t="s">
        <v>0</v>
      </c>
      <c r="FC30" s="32" t="s">
        <v>0</v>
      </c>
      <c r="FD30" s="32" t="s">
        <v>0</v>
      </c>
      <c r="FE30" s="32" t="s">
        <v>0</v>
      </c>
      <c r="FF30" s="32" t="s">
        <v>0</v>
      </c>
      <c r="FG30" s="32" t="s">
        <v>0</v>
      </c>
      <c r="FH30" s="32" t="s">
        <v>0</v>
      </c>
      <c r="FI30" s="32" t="s">
        <v>0</v>
      </c>
      <c r="FJ30" s="32" t="s">
        <v>0</v>
      </c>
      <c r="FK30" s="32" t="s">
        <v>0</v>
      </c>
      <c r="FL30" s="32" t="s">
        <v>0</v>
      </c>
      <c r="FM30" s="32" t="s">
        <v>0</v>
      </c>
      <c r="FN30" s="32" t="s">
        <v>0</v>
      </c>
      <c r="FO30" s="32" t="s">
        <v>0</v>
      </c>
      <c r="FP30" s="32" t="s">
        <v>0</v>
      </c>
      <c r="FQ30" s="32" t="s">
        <v>0</v>
      </c>
      <c r="FR30" s="32" t="s">
        <v>0</v>
      </c>
      <c r="FS30" s="32" t="s">
        <v>0</v>
      </c>
      <c r="FT30" s="32" t="s">
        <v>0</v>
      </c>
      <c r="FU30" s="32" t="s">
        <v>0</v>
      </c>
      <c r="FV30" s="32" t="s">
        <v>0</v>
      </c>
      <c r="FW30" s="32" t="s">
        <v>0</v>
      </c>
      <c r="FX30" s="32" t="s">
        <v>0</v>
      </c>
      <c r="FY30" s="32" t="s">
        <v>0</v>
      </c>
      <c r="FZ30" s="32" t="s">
        <v>0</v>
      </c>
      <c r="GA30" s="32" t="s">
        <v>0</v>
      </c>
      <c r="GB30" s="169" t="s">
        <v>0</v>
      </c>
      <c r="GC30" s="169" t="s">
        <v>0</v>
      </c>
      <c r="GD30" s="32" t="s">
        <v>0</v>
      </c>
      <c r="GE30" s="169" t="s">
        <v>0</v>
      </c>
      <c r="GF30" s="32" t="s">
        <v>0</v>
      </c>
      <c r="GG30" s="32" t="s">
        <v>0</v>
      </c>
      <c r="GH30" s="32" t="s">
        <v>0</v>
      </c>
      <c r="GI30" s="32" t="s">
        <v>0</v>
      </c>
      <c r="GJ30" s="32" t="s">
        <v>0</v>
      </c>
      <c r="GK30" s="32" t="s">
        <v>0</v>
      </c>
      <c r="GL30" s="32" t="s">
        <v>0</v>
      </c>
      <c r="GM30" s="32" t="s">
        <v>0</v>
      </c>
      <c r="GN30" s="32" t="s">
        <v>0</v>
      </c>
      <c r="GO30" s="32" t="s">
        <v>0</v>
      </c>
      <c r="GP30" s="32" t="s">
        <v>0</v>
      </c>
      <c r="GQ30" s="32" t="s">
        <v>0</v>
      </c>
      <c r="GR30" s="32" t="s">
        <v>0</v>
      </c>
      <c r="GS30" s="32" t="s">
        <v>0</v>
      </c>
      <c r="GT30" s="32" t="s">
        <v>0</v>
      </c>
      <c r="GU30" s="169" t="s">
        <v>0</v>
      </c>
      <c r="GV30" s="169" t="s">
        <v>0</v>
      </c>
      <c r="GW30" s="169" t="s">
        <v>0</v>
      </c>
      <c r="GX30" s="169" t="s">
        <v>0</v>
      </c>
      <c r="GY30" s="169" t="s">
        <v>0</v>
      </c>
      <c r="GZ30" s="169" t="s">
        <v>0</v>
      </c>
      <c r="HA30" s="169" t="s">
        <v>0</v>
      </c>
      <c r="HB30" s="169" t="s">
        <v>0</v>
      </c>
      <c r="HC30" s="169" t="s">
        <v>0</v>
      </c>
      <c r="HD30" s="169" t="s">
        <v>0</v>
      </c>
      <c r="HE30" s="169" t="s">
        <v>0</v>
      </c>
      <c r="HF30" s="169" t="s">
        <v>0</v>
      </c>
      <c r="HG30" s="169" t="s">
        <v>0</v>
      </c>
      <c r="HH30" s="169" t="s">
        <v>0</v>
      </c>
      <c r="HI30" s="169" t="s">
        <v>0</v>
      </c>
      <c r="HJ30" s="169" t="s">
        <v>0</v>
      </c>
      <c r="HK30" s="169" t="s">
        <v>0</v>
      </c>
      <c r="HL30" s="169" t="s">
        <v>0</v>
      </c>
      <c r="HM30" s="169" t="s">
        <v>0</v>
      </c>
      <c r="HN30" s="169" t="s">
        <v>0</v>
      </c>
      <c r="HO30" s="169" t="s">
        <v>0</v>
      </c>
      <c r="HP30" s="169" t="s">
        <v>0</v>
      </c>
      <c r="HQ30" s="169" t="s">
        <v>0</v>
      </c>
      <c r="HR30" s="169" t="s">
        <v>0</v>
      </c>
      <c r="HS30" s="169" t="s">
        <v>0</v>
      </c>
      <c r="HT30" s="169" t="s">
        <v>0</v>
      </c>
      <c r="HU30" s="169" t="s">
        <v>0</v>
      </c>
      <c r="HV30" s="169" t="s">
        <v>0</v>
      </c>
      <c r="HW30" s="169" t="s">
        <v>0</v>
      </c>
      <c r="HX30" s="169" t="s">
        <v>0</v>
      </c>
      <c r="HY30" s="169" t="s">
        <v>0</v>
      </c>
      <c r="HZ30" s="169" t="s">
        <v>0</v>
      </c>
      <c r="IA30" s="169" t="s">
        <v>0</v>
      </c>
      <c r="IB30" s="169" t="s">
        <v>0</v>
      </c>
      <c r="IC30" s="169" t="s">
        <v>0</v>
      </c>
      <c r="ID30" s="169" t="s">
        <v>0</v>
      </c>
      <c r="IE30" s="169" t="s">
        <v>0</v>
      </c>
      <c r="IF30" s="169" t="s">
        <v>0</v>
      </c>
      <c r="IG30" s="169" t="s">
        <v>0</v>
      </c>
      <c r="IH30" s="169" t="s">
        <v>0</v>
      </c>
      <c r="II30" s="169" t="s">
        <v>0</v>
      </c>
    </row>
    <row r="31" spans="1:243" ht="17.45" customHeight="1">
      <c r="A31" s="10"/>
      <c r="B31" s="11"/>
      <c r="FK31" s="18"/>
      <c r="FL31" s="18"/>
      <c r="FM31" s="18"/>
      <c r="FN31" s="18"/>
      <c r="FO31" s="19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R31" s="174"/>
    </row>
    <row r="32" spans="1:243" s="25" customFormat="1" ht="12.75">
      <c r="A32" s="12" t="str">
        <f>IF('0'!A1=1,"*Починаючи з квітня 2014 року дані наведено без урахування тимчасово окупованої території Автономної Республіки Крим, м. Севастополя,  а з січня 2015 року також без частини зони проведення антитерористичної операції.","*Since April 2014 excluding the temporarily occupied territory of the Autonomous Republic of Crimea and the city of Sevastopol, since January 2015 excluding part of the anti-terrorist operation zone.")</f>
        <v>*Починаючи з квітня 2014 року дані наведено без урахування тимчасово окупованої території Автономної Республіки Крим, м. Севастополя,  а з січня 2015 року також без частини зони проведення антитерористичної операції.</v>
      </c>
      <c r="B32" s="13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7"/>
      <c r="AX32" s="27"/>
      <c r="AY32" s="27"/>
      <c r="AZ32" s="27"/>
      <c r="BA32" s="27"/>
      <c r="BB32" s="28"/>
      <c r="BC32" s="28"/>
      <c r="GC32" s="20"/>
      <c r="IC32" s="20"/>
      <c r="ID32" s="20"/>
    </row>
    <row r="33" spans="1:238" s="25" customFormat="1" ht="12.75">
      <c r="A33" s="12" t="str">
        <f>IF('0'!A1=1,"**Починаючи з липня 2014 року дані можуть бути уточнені.","**Since July 2014 the data can be corrected .")</f>
        <v>**Починаючи з липня 2014 року дані можуть бути уточнені.</v>
      </c>
      <c r="B33" s="13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7"/>
      <c r="FN33" s="27"/>
      <c r="FO33" s="27"/>
      <c r="FP33" s="27"/>
    </row>
    <row r="34" spans="1:238">
      <c r="IC34" s="25"/>
      <c r="ID34" s="25"/>
    </row>
  </sheetData>
  <sheetProtection algorithmName="SHA-512" hashValue="mFgHBOu2k3Jy5wK9BbN7mKwtk3annVgS/loHrl3vVkNKnUejGULjD5zrSigzTtvN39UcijePcjcRBgxC/U3o1g==" saltValue="zlaHLXRt5jluq9ECKtAiyw==" spinCount="100000" sheet="1" formatCells="0"/>
  <mergeCells count="1">
    <mergeCell ref="A4:A30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II34"/>
  <sheetViews>
    <sheetView showGridLines="0" showRowColHeaders="0" zoomScale="86" zoomScaleNormal="86" workbookViewId="0">
      <pane xSplit="2" topLeftCell="HV1" activePane="topRight" state="frozen"/>
      <selection activeCell="C34" sqref="C34"/>
      <selection pane="topRight" activeCell="II3" sqref="II3"/>
    </sheetView>
  </sheetViews>
  <sheetFormatPr defaultColWidth="9.33203125" defaultRowHeight="15.75"/>
  <cols>
    <col min="1" max="1" width="9" style="20" customWidth="1"/>
    <col min="2" max="2" width="45.83203125" style="23" customWidth="1"/>
    <col min="3" max="167" width="9.83203125" style="20" bestFit="1" customWidth="1"/>
    <col min="168" max="209" width="10.83203125" style="20" customWidth="1"/>
    <col min="210" max="210" width="12.83203125" style="20" customWidth="1"/>
    <col min="211" max="211" width="10.83203125" style="20" customWidth="1"/>
    <col min="212" max="212" width="10.1640625" style="20" bestFit="1" customWidth="1"/>
    <col min="213" max="273" width="10.83203125" style="20" customWidth="1"/>
    <col min="274" max="16384" width="9.33203125" style="20"/>
  </cols>
  <sheetData>
    <row r="1" spans="1:243">
      <c r="A1" s="1" t="str">
        <f>IF('0'!A1=1,"до змісту","to title")</f>
        <v>до змісту</v>
      </c>
      <c r="B1" s="2"/>
    </row>
    <row r="2" spans="1:243" s="22" customFormat="1" ht="15.75" customHeight="1">
      <c r="A2" s="3"/>
      <c r="B2" s="4"/>
      <c r="C2" s="29">
        <v>37257</v>
      </c>
      <c r="D2" s="29">
        <v>37288</v>
      </c>
      <c r="E2" s="29">
        <v>37316</v>
      </c>
      <c r="F2" s="29">
        <v>37347</v>
      </c>
      <c r="G2" s="29">
        <v>37377</v>
      </c>
      <c r="H2" s="29">
        <v>37408</v>
      </c>
      <c r="I2" s="29">
        <v>37438</v>
      </c>
      <c r="J2" s="29">
        <v>37469</v>
      </c>
      <c r="K2" s="29">
        <v>37500</v>
      </c>
      <c r="L2" s="29">
        <v>37530</v>
      </c>
      <c r="M2" s="29">
        <v>37561</v>
      </c>
      <c r="N2" s="29">
        <v>37591</v>
      </c>
      <c r="O2" s="29">
        <v>37622</v>
      </c>
      <c r="P2" s="29">
        <v>37653</v>
      </c>
      <c r="Q2" s="29">
        <v>37681</v>
      </c>
      <c r="R2" s="29">
        <v>37712</v>
      </c>
      <c r="S2" s="29">
        <v>37742</v>
      </c>
      <c r="T2" s="29">
        <v>37773</v>
      </c>
      <c r="U2" s="29">
        <v>37803</v>
      </c>
      <c r="V2" s="29">
        <v>37834</v>
      </c>
      <c r="W2" s="29">
        <v>37865</v>
      </c>
      <c r="X2" s="29">
        <v>37895</v>
      </c>
      <c r="Y2" s="29">
        <v>37926</v>
      </c>
      <c r="Z2" s="29">
        <v>37956</v>
      </c>
      <c r="AA2" s="29">
        <v>37987</v>
      </c>
      <c r="AB2" s="29">
        <v>38018</v>
      </c>
      <c r="AC2" s="29">
        <v>38047</v>
      </c>
      <c r="AD2" s="29">
        <v>38078</v>
      </c>
      <c r="AE2" s="29">
        <v>38108</v>
      </c>
      <c r="AF2" s="29">
        <v>38139</v>
      </c>
      <c r="AG2" s="29">
        <v>38169</v>
      </c>
      <c r="AH2" s="29">
        <v>38200</v>
      </c>
      <c r="AI2" s="29">
        <v>38231</v>
      </c>
      <c r="AJ2" s="29">
        <v>38261</v>
      </c>
      <c r="AK2" s="29">
        <v>38292</v>
      </c>
      <c r="AL2" s="29">
        <v>38322</v>
      </c>
      <c r="AM2" s="29">
        <v>38353</v>
      </c>
      <c r="AN2" s="29">
        <v>38384</v>
      </c>
      <c r="AO2" s="29">
        <v>38412</v>
      </c>
      <c r="AP2" s="29">
        <v>38443</v>
      </c>
      <c r="AQ2" s="29">
        <v>38473</v>
      </c>
      <c r="AR2" s="29">
        <v>38504</v>
      </c>
      <c r="AS2" s="29">
        <v>38534</v>
      </c>
      <c r="AT2" s="29">
        <v>38565</v>
      </c>
      <c r="AU2" s="29">
        <v>38596</v>
      </c>
      <c r="AV2" s="29">
        <v>38626</v>
      </c>
      <c r="AW2" s="29">
        <v>38657</v>
      </c>
      <c r="AX2" s="29">
        <v>38687</v>
      </c>
      <c r="AY2" s="29">
        <v>38718</v>
      </c>
      <c r="AZ2" s="29">
        <v>38749</v>
      </c>
      <c r="BA2" s="29">
        <v>38777</v>
      </c>
      <c r="BB2" s="29">
        <v>38808</v>
      </c>
      <c r="BC2" s="29">
        <v>38838</v>
      </c>
      <c r="BD2" s="29">
        <v>38869</v>
      </c>
      <c r="BE2" s="29">
        <v>38899</v>
      </c>
      <c r="BF2" s="29">
        <v>38930</v>
      </c>
      <c r="BG2" s="29">
        <v>38961</v>
      </c>
      <c r="BH2" s="29">
        <v>38991</v>
      </c>
      <c r="BI2" s="29">
        <v>39022</v>
      </c>
      <c r="BJ2" s="29">
        <v>39052</v>
      </c>
      <c r="BK2" s="29">
        <v>39083</v>
      </c>
      <c r="BL2" s="29">
        <v>39114</v>
      </c>
      <c r="BM2" s="29">
        <v>39142</v>
      </c>
      <c r="BN2" s="29">
        <v>39173</v>
      </c>
      <c r="BO2" s="29">
        <v>39203</v>
      </c>
      <c r="BP2" s="29">
        <v>39234</v>
      </c>
      <c r="BQ2" s="29">
        <v>39264</v>
      </c>
      <c r="BR2" s="29">
        <v>39295</v>
      </c>
      <c r="BS2" s="29">
        <v>39326</v>
      </c>
      <c r="BT2" s="29">
        <v>39356</v>
      </c>
      <c r="BU2" s="29">
        <v>39387</v>
      </c>
      <c r="BV2" s="29">
        <v>39417</v>
      </c>
      <c r="BW2" s="29">
        <v>39448</v>
      </c>
      <c r="BX2" s="29">
        <v>39479</v>
      </c>
      <c r="BY2" s="29">
        <v>39508</v>
      </c>
      <c r="BZ2" s="29">
        <v>39539</v>
      </c>
      <c r="CA2" s="29">
        <v>39569</v>
      </c>
      <c r="CB2" s="29">
        <v>39600</v>
      </c>
      <c r="CC2" s="29">
        <v>39630</v>
      </c>
      <c r="CD2" s="29">
        <v>39661</v>
      </c>
      <c r="CE2" s="29">
        <v>39692</v>
      </c>
      <c r="CF2" s="29">
        <v>39722</v>
      </c>
      <c r="CG2" s="29">
        <v>39753</v>
      </c>
      <c r="CH2" s="29">
        <v>39783</v>
      </c>
      <c r="CI2" s="29">
        <v>39814</v>
      </c>
      <c r="CJ2" s="29">
        <v>39845</v>
      </c>
      <c r="CK2" s="29">
        <v>39873</v>
      </c>
      <c r="CL2" s="29">
        <v>39904</v>
      </c>
      <c r="CM2" s="29">
        <v>39934</v>
      </c>
      <c r="CN2" s="29">
        <v>39965</v>
      </c>
      <c r="CO2" s="29">
        <v>39995</v>
      </c>
      <c r="CP2" s="29">
        <v>40026</v>
      </c>
      <c r="CQ2" s="29">
        <v>40057</v>
      </c>
      <c r="CR2" s="29">
        <v>40087</v>
      </c>
      <c r="CS2" s="29">
        <v>40118</v>
      </c>
      <c r="CT2" s="29">
        <v>40148</v>
      </c>
      <c r="CU2" s="29">
        <v>40179</v>
      </c>
      <c r="CV2" s="29">
        <v>40210</v>
      </c>
      <c r="CW2" s="29">
        <v>40238</v>
      </c>
      <c r="CX2" s="29">
        <v>40269</v>
      </c>
      <c r="CY2" s="29">
        <v>40299</v>
      </c>
      <c r="CZ2" s="29">
        <v>40330</v>
      </c>
      <c r="DA2" s="29">
        <v>40360</v>
      </c>
      <c r="DB2" s="29">
        <v>40391</v>
      </c>
      <c r="DC2" s="29">
        <v>40422</v>
      </c>
      <c r="DD2" s="29">
        <v>40452</v>
      </c>
      <c r="DE2" s="29">
        <v>40483</v>
      </c>
      <c r="DF2" s="29">
        <v>40513</v>
      </c>
      <c r="DG2" s="29">
        <v>40544</v>
      </c>
      <c r="DH2" s="29">
        <v>40575</v>
      </c>
      <c r="DI2" s="29">
        <v>40603</v>
      </c>
      <c r="DJ2" s="29">
        <v>40634</v>
      </c>
      <c r="DK2" s="29">
        <v>40664</v>
      </c>
      <c r="DL2" s="29">
        <v>40695</v>
      </c>
      <c r="DM2" s="29">
        <v>40725</v>
      </c>
      <c r="DN2" s="29">
        <v>40756</v>
      </c>
      <c r="DO2" s="29">
        <v>40787</v>
      </c>
      <c r="DP2" s="29">
        <v>40817</v>
      </c>
      <c r="DQ2" s="29">
        <v>40848</v>
      </c>
      <c r="DR2" s="29">
        <v>40878</v>
      </c>
      <c r="DS2" s="29">
        <v>40909</v>
      </c>
      <c r="DT2" s="29">
        <v>40940</v>
      </c>
      <c r="DU2" s="29">
        <v>40969</v>
      </c>
      <c r="DV2" s="29">
        <v>41000</v>
      </c>
      <c r="DW2" s="29">
        <v>41030</v>
      </c>
      <c r="DX2" s="29">
        <v>41061</v>
      </c>
      <c r="DY2" s="29">
        <v>41091</v>
      </c>
      <c r="DZ2" s="29">
        <v>41122</v>
      </c>
      <c r="EA2" s="29">
        <v>41153</v>
      </c>
      <c r="EB2" s="29">
        <v>41183</v>
      </c>
      <c r="EC2" s="29">
        <v>41214</v>
      </c>
      <c r="ED2" s="29">
        <v>41244</v>
      </c>
      <c r="EE2" s="29">
        <v>41275</v>
      </c>
      <c r="EF2" s="29">
        <v>41306</v>
      </c>
      <c r="EG2" s="29">
        <v>41334</v>
      </c>
      <c r="EH2" s="29">
        <v>41365</v>
      </c>
      <c r="EI2" s="29">
        <v>41395</v>
      </c>
      <c r="EJ2" s="29">
        <v>41426</v>
      </c>
      <c r="EK2" s="29">
        <v>41456</v>
      </c>
      <c r="EL2" s="29">
        <v>41487</v>
      </c>
      <c r="EM2" s="29">
        <v>41518</v>
      </c>
      <c r="EN2" s="29">
        <v>41548</v>
      </c>
      <c r="EO2" s="29">
        <v>41579</v>
      </c>
      <c r="EP2" s="29">
        <v>41609</v>
      </c>
      <c r="EQ2" s="29">
        <v>41640</v>
      </c>
      <c r="ER2" s="29">
        <v>41671</v>
      </c>
      <c r="ES2" s="29">
        <v>41699</v>
      </c>
      <c r="ET2" s="29">
        <v>41730</v>
      </c>
      <c r="EU2" s="29">
        <v>41760</v>
      </c>
      <c r="EV2" s="29">
        <v>41791</v>
      </c>
      <c r="EW2" s="29">
        <v>41821</v>
      </c>
      <c r="EX2" s="29">
        <v>41852</v>
      </c>
      <c r="EY2" s="29">
        <v>41883</v>
      </c>
      <c r="EZ2" s="29">
        <v>41913</v>
      </c>
      <c r="FA2" s="29">
        <v>41944</v>
      </c>
      <c r="FB2" s="29">
        <v>41974</v>
      </c>
      <c r="FC2" s="29">
        <v>42005</v>
      </c>
      <c r="FD2" s="29">
        <v>42036</v>
      </c>
      <c r="FE2" s="29">
        <v>42064</v>
      </c>
      <c r="FF2" s="29">
        <v>42095</v>
      </c>
      <c r="FG2" s="29">
        <v>42125</v>
      </c>
      <c r="FH2" s="29">
        <v>42156</v>
      </c>
      <c r="FI2" s="29">
        <v>42186</v>
      </c>
      <c r="FJ2" s="29">
        <v>42217</v>
      </c>
      <c r="FK2" s="29">
        <v>42248</v>
      </c>
      <c r="FL2" s="29">
        <v>42278</v>
      </c>
      <c r="FM2" s="29">
        <v>42309</v>
      </c>
      <c r="FN2" s="29">
        <v>42339</v>
      </c>
      <c r="FO2" s="29">
        <v>42370</v>
      </c>
      <c r="FP2" s="29">
        <v>42401</v>
      </c>
      <c r="FQ2" s="29">
        <v>42430</v>
      </c>
      <c r="FR2" s="29">
        <v>42461</v>
      </c>
      <c r="FS2" s="29">
        <v>42491</v>
      </c>
      <c r="FT2" s="29">
        <v>42522</v>
      </c>
      <c r="FU2" s="29">
        <v>42552</v>
      </c>
      <c r="FV2" s="29">
        <v>42583</v>
      </c>
      <c r="FW2" s="29">
        <v>42614</v>
      </c>
      <c r="FX2" s="29">
        <v>42644</v>
      </c>
      <c r="FY2" s="29">
        <v>42675</v>
      </c>
      <c r="FZ2" s="29">
        <v>42705</v>
      </c>
      <c r="GA2" s="29">
        <v>42736</v>
      </c>
      <c r="GB2" s="21">
        <v>42767</v>
      </c>
      <c r="GC2" s="21">
        <v>42795</v>
      </c>
      <c r="GD2" s="29">
        <v>42826</v>
      </c>
      <c r="GE2" s="21">
        <v>42856</v>
      </c>
      <c r="GF2" s="29">
        <v>42887</v>
      </c>
      <c r="GG2" s="29">
        <v>42917</v>
      </c>
      <c r="GH2" s="29">
        <v>42948</v>
      </c>
      <c r="GI2" s="29">
        <v>42979</v>
      </c>
      <c r="GJ2" s="29">
        <v>43009</v>
      </c>
      <c r="GK2" s="29">
        <v>43040</v>
      </c>
      <c r="GL2" s="29">
        <v>43070</v>
      </c>
      <c r="GM2" s="29">
        <v>43101</v>
      </c>
      <c r="GN2" s="21">
        <v>43132</v>
      </c>
      <c r="GO2" s="29">
        <v>43160</v>
      </c>
      <c r="GP2" s="21">
        <v>43191</v>
      </c>
      <c r="GQ2" s="29">
        <v>43221</v>
      </c>
      <c r="GR2" s="29">
        <v>43252</v>
      </c>
      <c r="GS2" s="29">
        <v>43282</v>
      </c>
      <c r="GT2" s="29">
        <v>43313</v>
      </c>
      <c r="GU2" s="29">
        <v>43344</v>
      </c>
      <c r="GV2" s="29">
        <v>43374</v>
      </c>
      <c r="GW2" s="29">
        <v>43405</v>
      </c>
      <c r="GX2" s="29">
        <v>43435</v>
      </c>
      <c r="GY2" s="29">
        <v>43466</v>
      </c>
      <c r="GZ2" s="29">
        <v>43497</v>
      </c>
      <c r="HA2" s="29">
        <v>43525</v>
      </c>
      <c r="HB2" s="21">
        <v>43556</v>
      </c>
      <c r="HC2" s="29">
        <v>43586</v>
      </c>
      <c r="HD2" s="21">
        <v>43617</v>
      </c>
      <c r="HE2" s="29">
        <v>43647</v>
      </c>
      <c r="HF2" s="21">
        <v>43678</v>
      </c>
      <c r="HG2" s="29">
        <v>43709</v>
      </c>
      <c r="HH2" s="21">
        <v>43739</v>
      </c>
      <c r="HI2" s="29">
        <v>43770</v>
      </c>
      <c r="HJ2" s="21">
        <v>43800</v>
      </c>
      <c r="HK2" s="29">
        <v>43831</v>
      </c>
      <c r="HL2" s="21">
        <v>43862</v>
      </c>
      <c r="HM2" s="21">
        <v>43891</v>
      </c>
      <c r="HN2" s="21">
        <v>43922</v>
      </c>
      <c r="HO2" s="21">
        <v>43952</v>
      </c>
      <c r="HP2" s="21">
        <v>43983</v>
      </c>
      <c r="HQ2" s="21">
        <v>44013</v>
      </c>
      <c r="HR2" s="21">
        <v>44044</v>
      </c>
      <c r="HS2" s="21">
        <v>44075</v>
      </c>
      <c r="HT2" s="21">
        <v>44105</v>
      </c>
      <c r="HU2" s="21">
        <v>44136</v>
      </c>
      <c r="HV2" s="21">
        <v>44166</v>
      </c>
      <c r="HW2" s="21">
        <v>44197</v>
      </c>
      <c r="HX2" s="21">
        <v>44228</v>
      </c>
      <c r="HY2" s="21">
        <v>44256</v>
      </c>
      <c r="HZ2" s="21">
        <v>44287</v>
      </c>
      <c r="IA2" s="21">
        <v>44317</v>
      </c>
      <c r="IB2" s="21">
        <v>44348</v>
      </c>
      <c r="IC2" s="21">
        <v>44378</v>
      </c>
      <c r="ID2" s="21">
        <v>44409</v>
      </c>
      <c r="IE2" s="21">
        <v>44440</v>
      </c>
      <c r="IF2" s="21">
        <v>44470</v>
      </c>
      <c r="IG2" s="21">
        <v>44501</v>
      </c>
      <c r="IH2" s="21">
        <v>44531</v>
      </c>
      <c r="II2" s="21">
        <v>44562</v>
      </c>
    </row>
    <row r="3" spans="1:243" s="23" customFormat="1" ht="53.25" customHeight="1">
      <c r="A3" s="5"/>
      <c r="B3" s="6" t="str">
        <f>IF('0'!A1=1,"ІНДЕКС РЕАЛЬНОЇ ЗАРОБІТНОЇ ПЛАТИ  (до відповідного місяця попереднього року, %)","Real wage indices (to соrresponding month of the previous year, %)")</f>
        <v>ІНДЕКС РЕАЛЬНОЇ ЗАРОБІТНОЇ ПЛАТИ  (до відповідного місяця попереднього року, %)</v>
      </c>
      <c r="C3" s="30" t="s">
        <v>0</v>
      </c>
      <c r="D3" s="30">
        <v>118.83881047011309</v>
      </c>
      <c r="E3" s="30">
        <v>121.17593108998142</v>
      </c>
      <c r="F3" s="30">
        <v>118.91023819182087</v>
      </c>
      <c r="G3" s="30">
        <v>115.47775626628612</v>
      </c>
      <c r="H3" s="30">
        <v>118.59124754755345</v>
      </c>
      <c r="I3" s="30">
        <v>121.1621043776246</v>
      </c>
      <c r="J3" s="30">
        <v>117.8</v>
      </c>
      <c r="K3" s="30">
        <v>119.20023911868175</v>
      </c>
      <c r="L3" s="30">
        <v>117.0705888255122</v>
      </c>
      <c r="M3" s="30">
        <v>117.229127170181</v>
      </c>
      <c r="N3" s="30">
        <v>115.59852809251097</v>
      </c>
      <c r="O3" s="30">
        <v>122.79349572192911</v>
      </c>
      <c r="P3" s="30">
        <v>114.35950413299476</v>
      </c>
      <c r="Q3" s="30">
        <v>110.64354440810278</v>
      </c>
      <c r="R3" s="30">
        <v>113.30206153156297</v>
      </c>
      <c r="S3" s="30">
        <v>116.12174925653133</v>
      </c>
      <c r="T3" s="30">
        <v>117.57402760098661</v>
      </c>
      <c r="U3" s="30">
        <v>112.97562208058712</v>
      </c>
      <c r="V3" s="30">
        <v>114.7294409031995</v>
      </c>
      <c r="W3" s="30">
        <v>118.05922616484025</v>
      </c>
      <c r="X3" s="30">
        <v>115.87898597522809</v>
      </c>
      <c r="Y3" s="30">
        <v>112.85725342454036</v>
      </c>
      <c r="Z3" s="30">
        <v>113.78783484871759</v>
      </c>
      <c r="AA3" s="30">
        <v>121.9</v>
      </c>
      <c r="AB3" s="30">
        <v>128.22729890009751</v>
      </c>
      <c r="AC3" s="30">
        <v>130.30000000000001</v>
      </c>
      <c r="AD3" s="30">
        <v>128.7837398728301</v>
      </c>
      <c r="AE3" s="30">
        <v>124.2339791008331</v>
      </c>
      <c r="AF3" s="30">
        <v>123.16167820631662</v>
      </c>
      <c r="AG3" s="30">
        <v>121.27409214448677</v>
      </c>
      <c r="AH3" s="30">
        <v>121.14842879667178</v>
      </c>
      <c r="AI3" s="30">
        <v>121.25980136024856</v>
      </c>
      <c r="AJ3" s="30">
        <v>121.31546345969664</v>
      </c>
      <c r="AK3" s="30">
        <v>125.28734557259835</v>
      </c>
      <c r="AL3" s="30">
        <v>120.83287538801942</v>
      </c>
      <c r="AM3" s="30">
        <v>113.51052081011345</v>
      </c>
      <c r="AN3" s="30">
        <v>115.09424562741147</v>
      </c>
      <c r="AO3" s="30">
        <v>115.6561907982905</v>
      </c>
      <c r="AP3" s="30">
        <v>116.78100672403225</v>
      </c>
      <c r="AQ3" s="30">
        <v>120.58560746406096</v>
      </c>
      <c r="AR3" s="30">
        <v>119.80520538917452</v>
      </c>
      <c r="AS3" s="30">
        <v>120.21117756419953</v>
      </c>
      <c r="AT3" s="30">
        <v>119.92108771091975</v>
      </c>
      <c r="AU3" s="30">
        <v>119.36814062122687</v>
      </c>
      <c r="AV3" s="30">
        <v>123.39495057295477</v>
      </c>
      <c r="AW3" s="30">
        <v>124.6</v>
      </c>
      <c r="AX3" s="30">
        <v>131.5400963274775</v>
      </c>
      <c r="AY3" s="30">
        <v>122.8</v>
      </c>
      <c r="AZ3" s="30">
        <v>122.4</v>
      </c>
      <c r="BA3" s="36">
        <v>125.5</v>
      </c>
      <c r="BB3" s="30">
        <v>124.4</v>
      </c>
      <c r="BC3" s="30">
        <v>121.8</v>
      </c>
      <c r="BD3" s="30">
        <v>120.58129746266798</v>
      </c>
      <c r="BE3" s="30">
        <v>119.4</v>
      </c>
      <c r="BF3" s="30">
        <v>119.7</v>
      </c>
      <c r="BG3" s="30">
        <v>115.96507469512672</v>
      </c>
      <c r="BH3" s="30">
        <v>110.95280541282044</v>
      </c>
      <c r="BI3" s="30">
        <v>109.83534649290044</v>
      </c>
      <c r="BJ3" s="30">
        <v>111.7214246200285</v>
      </c>
      <c r="BK3" s="30">
        <v>113.59177162091719</v>
      </c>
      <c r="BL3" s="30">
        <v>112.74194150454002</v>
      </c>
      <c r="BM3" s="30">
        <v>110.87450573481804</v>
      </c>
      <c r="BN3" s="31">
        <v>110.5</v>
      </c>
      <c r="BO3" s="30">
        <v>112.83678021975589</v>
      </c>
      <c r="BP3" s="30">
        <v>111.69429733361773</v>
      </c>
      <c r="BQ3" s="30">
        <v>113.77416655525741</v>
      </c>
      <c r="BR3" s="30">
        <v>111.8</v>
      </c>
      <c r="BS3" s="30">
        <v>112.31269707635175</v>
      </c>
      <c r="BT3" s="30">
        <v>115.59277806398886</v>
      </c>
      <c r="BU3" s="30">
        <v>114.35924198675544</v>
      </c>
      <c r="BV3" s="30">
        <v>110.31839760561245</v>
      </c>
      <c r="BW3" s="30">
        <v>114.07788167979994</v>
      </c>
      <c r="BX3" s="30">
        <v>116.92915160959117</v>
      </c>
      <c r="BY3" s="30">
        <v>109.27150585191744</v>
      </c>
      <c r="BZ3" s="30">
        <v>107.71843793547824</v>
      </c>
      <c r="CA3" s="30">
        <v>105.02167103099326</v>
      </c>
      <c r="CB3" s="30">
        <v>105.42575578699847</v>
      </c>
      <c r="CC3" s="30">
        <v>106.15512070187651</v>
      </c>
      <c r="CD3" s="30">
        <v>105.55616917190193</v>
      </c>
      <c r="CE3" s="30">
        <v>107.07426556844185</v>
      </c>
      <c r="CF3" s="30">
        <v>104.7712046805552</v>
      </c>
      <c r="CG3" s="30">
        <v>99.75284139450045</v>
      </c>
      <c r="CH3" s="30">
        <v>96.9733699150799</v>
      </c>
      <c r="CI3" s="30">
        <v>88.8</v>
      </c>
      <c r="CJ3" s="30">
        <v>86.5</v>
      </c>
      <c r="CK3" s="30">
        <v>89.7</v>
      </c>
      <c r="CL3" s="30">
        <v>91.9</v>
      </c>
      <c r="CM3" s="30">
        <v>90.9</v>
      </c>
      <c r="CN3" s="30">
        <v>91.4</v>
      </c>
      <c r="CO3" s="30">
        <v>90</v>
      </c>
      <c r="CP3" s="30">
        <v>88.7</v>
      </c>
      <c r="CQ3" s="30">
        <v>89</v>
      </c>
      <c r="CR3" s="30">
        <v>89.1</v>
      </c>
      <c r="CS3" s="30">
        <v>94.2</v>
      </c>
      <c r="CT3" s="30">
        <v>99.1</v>
      </c>
      <c r="CU3" s="30">
        <v>106</v>
      </c>
      <c r="CV3" s="30">
        <v>104.2</v>
      </c>
      <c r="CW3" s="30">
        <v>107</v>
      </c>
      <c r="CX3" s="30">
        <v>106.6</v>
      </c>
      <c r="CY3" s="30">
        <v>112.2</v>
      </c>
      <c r="CZ3" s="30">
        <v>114.7</v>
      </c>
      <c r="DA3" s="30">
        <v>113.1</v>
      </c>
      <c r="DB3" s="30">
        <v>112.3</v>
      </c>
      <c r="DC3" s="30">
        <v>110.8</v>
      </c>
      <c r="DD3" s="30">
        <v>110.8</v>
      </c>
      <c r="DE3" s="30">
        <v>113</v>
      </c>
      <c r="DF3" s="30">
        <v>110.5</v>
      </c>
      <c r="DG3" s="30">
        <v>110.6</v>
      </c>
      <c r="DH3" s="30">
        <v>111.5</v>
      </c>
      <c r="DI3" s="30">
        <v>111.3</v>
      </c>
      <c r="DJ3" s="30">
        <v>109.7</v>
      </c>
      <c r="DK3" s="30">
        <v>105.2</v>
      </c>
      <c r="DL3" s="30">
        <v>101.9</v>
      </c>
      <c r="DM3" s="30">
        <v>104.8</v>
      </c>
      <c r="DN3" s="30">
        <v>108.4</v>
      </c>
      <c r="DO3" s="30">
        <v>109.9</v>
      </c>
      <c r="DP3" s="30">
        <v>111.4</v>
      </c>
      <c r="DQ3" s="30">
        <v>110.1</v>
      </c>
      <c r="DR3" s="30">
        <v>111</v>
      </c>
      <c r="DS3" s="30">
        <v>114.4</v>
      </c>
      <c r="DT3" s="30">
        <v>116.2</v>
      </c>
      <c r="DU3" s="30">
        <v>113.5</v>
      </c>
      <c r="DV3" s="30">
        <v>115.5</v>
      </c>
      <c r="DW3" s="30">
        <v>117.8</v>
      </c>
      <c r="DX3" s="30">
        <v>116.4</v>
      </c>
      <c r="DY3" s="30">
        <v>114.6</v>
      </c>
      <c r="DZ3" s="30">
        <v>113.9</v>
      </c>
      <c r="EA3" s="30">
        <v>111.8</v>
      </c>
      <c r="EB3" s="30">
        <v>114.1</v>
      </c>
      <c r="EC3" s="30">
        <v>114</v>
      </c>
      <c r="ED3" s="30">
        <v>111.1</v>
      </c>
      <c r="EE3" s="30">
        <v>110.2</v>
      </c>
      <c r="EF3" s="30">
        <v>109.1</v>
      </c>
      <c r="EG3" s="30">
        <v>110.5</v>
      </c>
      <c r="EH3" s="30">
        <v>110.8</v>
      </c>
      <c r="EI3" s="30">
        <v>108.3</v>
      </c>
      <c r="EJ3" s="30">
        <v>108.8</v>
      </c>
      <c r="EK3" s="30">
        <v>109</v>
      </c>
      <c r="EL3" s="30">
        <v>108.1</v>
      </c>
      <c r="EM3" s="30">
        <v>107.1</v>
      </c>
      <c r="EN3" s="30">
        <v>105.7</v>
      </c>
      <c r="EO3" s="30">
        <v>105.3</v>
      </c>
      <c r="EP3" s="30">
        <v>106.7</v>
      </c>
      <c r="EQ3" s="30">
        <v>104.6</v>
      </c>
      <c r="ER3" s="30">
        <v>103.6</v>
      </c>
      <c r="ES3" s="30">
        <v>102.4</v>
      </c>
      <c r="ET3" s="30">
        <v>98.7</v>
      </c>
      <c r="EU3" s="30">
        <v>94.6</v>
      </c>
      <c r="EV3" s="30">
        <v>94.6</v>
      </c>
      <c r="EW3" s="30">
        <v>91.1</v>
      </c>
      <c r="EX3" s="30">
        <v>87.3</v>
      </c>
      <c r="EY3" s="30">
        <v>88.6</v>
      </c>
      <c r="EZ3" s="30">
        <v>86.9</v>
      </c>
      <c r="FA3" s="30">
        <v>86.5</v>
      </c>
      <c r="FB3" s="30">
        <v>86.4</v>
      </c>
      <c r="FC3" s="30">
        <v>82.7</v>
      </c>
      <c r="FD3" s="30">
        <v>81.8</v>
      </c>
      <c r="FE3" s="30">
        <v>75.400000000000006</v>
      </c>
      <c r="FF3" s="30">
        <v>70.400000000000006</v>
      </c>
      <c r="FG3" s="30">
        <v>72.400000000000006</v>
      </c>
      <c r="FH3" s="30">
        <v>73.7</v>
      </c>
      <c r="FI3" s="30">
        <v>77.8</v>
      </c>
      <c r="FJ3" s="30">
        <v>80.84814535209415</v>
      </c>
      <c r="FK3" s="30">
        <v>81.400000000000006</v>
      </c>
      <c r="FL3" s="30">
        <v>87.3</v>
      </c>
      <c r="FM3" s="30">
        <v>86</v>
      </c>
      <c r="FN3" s="30">
        <v>90.1</v>
      </c>
      <c r="FO3" s="30">
        <v>86.8</v>
      </c>
      <c r="FP3" s="30">
        <v>91.7</v>
      </c>
      <c r="FQ3" s="30">
        <v>101.6</v>
      </c>
      <c r="FR3" s="30">
        <v>107.6</v>
      </c>
      <c r="FS3" s="30">
        <v>112.2</v>
      </c>
      <c r="FT3" s="30">
        <v>117.3</v>
      </c>
      <c r="FU3" s="30">
        <v>114.76437829230277</v>
      </c>
      <c r="FV3" s="30">
        <v>115.4</v>
      </c>
      <c r="FW3" s="30">
        <v>115.6</v>
      </c>
      <c r="FX3" s="30">
        <v>106.2</v>
      </c>
      <c r="FY3" s="30">
        <v>108.4</v>
      </c>
      <c r="FZ3" s="30">
        <v>111.56319620494696</v>
      </c>
      <c r="GA3" s="30">
        <v>121.4</v>
      </c>
      <c r="GB3" s="168">
        <v>118</v>
      </c>
      <c r="GC3" s="168">
        <v>118.7</v>
      </c>
      <c r="GD3" s="30">
        <v>120.7</v>
      </c>
      <c r="GE3" s="168">
        <v>120.4</v>
      </c>
      <c r="GF3" s="30">
        <v>118.9</v>
      </c>
      <c r="GG3" s="30">
        <v>117.2</v>
      </c>
      <c r="GH3" s="30">
        <v>117.2</v>
      </c>
      <c r="GI3" s="30">
        <v>117.29595317514675</v>
      </c>
      <c r="GJ3" s="30">
        <v>119.91229809350811</v>
      </c>
      <c r="GK3" s="30">
        <v>121.4</v>
      </c>
      <c r="GL3" s="30">
        <v>118.9</v>
      </c>
      <c r="GM3" s="30">
        <v>112.3</v>
      </c>
      <c r="GN3" s="30">
        <v>110.5</v>
      </c>
      <c r="GO3" s="30">
        <v>109.51364191194931</v>
      </c>
      <c r="GP3" s="30">
        <v>112.45064211525516</v>
      </c>
      <c r="GQ3" s="30">
        <v>114.0995600517041</v>
      </c>
      <c r="GR3" s="30">
        <v>113.00862148168636</v>
      </c>
      <c r="GS3" s="30">
        <v>114.72138395003809</v>
      </c>
      <c r="GT3" s="30">
        <v>115.74969331472495</v>
      </c>
      <c r="GU3" s="30">
        <v>112.93020843372358</v>
      </c>
      <c r="GV3" s="30">
        <v>114.15614750454456</v>
      </c>
      <c r="GW3" s="30">
        <v>111.35959156779535</v>
      </c>
      <c r="GX3" s="30">
        <v>109.73100174612726</v>
      </c>
      <c r="GY3" s="30">
        <v>109.5</v>
      </c>
      <c r="GZ3" s="30">
        <v>110.7</v>
      </c>
      <c r="HA3" s="30">
        <v>112.5</v>
      </c>
      <c r="HB3" s="30">
        <v>111.2</v>
      </c>
      <c r="HC3" s="30">
        <v>107</v>
      </c>
      <c r="HD3" s="30">
        <v>108.070645083184</v>
      </c>
      <c r="HE3" s="30">
        <v>109.492319426069</v>
      </c>
      <c r="HF3" s="30">
        <v>107.7</v>
      </c>
      <c r="HG3" s="30">
        <v>109.8</v>
      </c>
      <c r="HH3" s="30">
        <v>109.2</v>
      </c>
      <c r="HI3" s="30">
        <v>110.8</v>
      </c>
      <c r="HJ3" s="30">
        <v>111.334338258313</v>
      </c>
      <c r="HK3" s="30">
        <v>112.534012730835</v>
      </c>
      <c r="HL3" s="30">
        <v>112.2</v>
      </c>
      <c r="HM3" s="30">
        <v>109.3</v>
      </c>
      <c r="HN3" s="30">
        <v>99.6</v>
      </c>
      <c r="HO3" s="30">
        <v>101.4</v>
      </c>
      <c r="HP3" s="30">
        <v>104.8</v>
      </c>
      <c r="HQ3" s="30">
        <v>105.1</v>
      </c>
      <c r="HR3" s="30">
        <v>106</v>
      </c>
      <c r="HS3" s="30">
        <v>109.7</v>
      </c>
      <c r="HT3" s="30">
        <v>110.6</v>
      </c>
      <c r="HU3" s="30">
        <v>108.1</v>
      </c>
      <c r="HV3" s="30">
        <v>110.1</v>
      </c>
      <c r="HW3" s="30">
        <v>108.3</v>
      </c>
      <c r="HX3" s="30">
        <v>107.6</v>
      </c>
      <c r="HY3" s="30">
        <v>109.5</v>
      </c>
      <c r="HZ3" s="30">
        <v>119.7</v>
      </c>
      <c r="IA3" s="30">
        <v>116.8</v>
      </c>
      <c r="IB3" s="30">
        <v>112.9</v>
      </c>
      <c r="IC3" s="30">
        <v>110.2</v>
      </c>
      <c r="ID3" s="30">
        <v>110.9</v>
      </c>
      <c r="IE3" s="30">
        <v>106.9</v>
      </c>
      <c r="IF3" s="30">
        <v>104</v>
      </c>
      <c r="IG3" s="30">
        <v>108</v>
      </c>
      <c r="IH3" s="30">
        <v>111.9</v>
      </c>
      <c r="II3" s="30">
        <v>107.4</v>
      </c>
    </row>
    <row r="4" spans="1:243" ht="15.75" customHeight="1">
      <c r="A4" s="185" t="str">
        <f>IF('0'!A1=1,"РЕГІОНИ*","OBLAST*")</f>
        <v>РЕГІОНИ*</v>
      </c>
      <c r="B4" s="7" t="str">
        <f>IF('0'!A1=1,"АР Крим","AR Crimea")</f>
        <v>АР Крим</v>
      </c>
      <c r="C4" s="32" t="s">
        <v>0</v>
      </c>
      <c r="D4" s="32">
        <v>116.76617748008272</v>
      </c>
      <c r="E4" s="32">
        <v>122.07743651068324</v>
      </c>
      <c r="F4" s="32">
        <v>114.32269515652173</v>
      </c>
      <c r="G4" s="32">
        <v>116.08186330234908</v>
      </c>
      <c r="H4" s="32">
        <v>117.94623655784743</v>
      </c>
      <c r="I4" s="32">
        <v>119.14460580528002</v>
      </c>
      <c r="J4" s="32">
        <v>118.4</v>
      </c>
      <c r="K4" s="32">
        <v>120.74705346172659</v>
      </c>
      <c r="L4" s="32">
        <v>118.11347052571864</v>
      </c>
      <c r="M4" s="32">
        <v>117.09221537302962</v>
      </c>
      <c r="N4" s="32">
        <v>114.43222592538426</v>
      </c>
      <c r="O4" s="32">
        <v>123.17239585880645</v>
      </c>
      <c r="P4" s="32">
        <v>115.02276307445611</v>
      </c>
      <c r="Q4" s="32">
        <v>108.22667437380136</v>
      </c>
      <c r="R4" s="32">
        <v>109.67553758976106</v>
      </c>
      <c r="S4" s="32">
        <v>110.48558664842533</v>
      </c>
      <c r="T4" s="32">
        <v>112.55495112605466</v>
      </c>
      <c r="U4" s="32">
        <v>109.60821166077483</v>
      </c>
      <c r="V4" s="32">
        <v>110.80134282557256</v>
      </c>
      <c r="W4" s="32">
        <v>114.23451745127717</v>
      </c>
      <c r="X4" s="32">
        <v>113.71588101592884</v>
      </c>
      <c r="Y4" s="32">
        <v>111.48515107847653</v>
      </c>
      <c r="Z4" s="32">
        <v>111.02517422523051</v>
      </c>
      <c r="AA4" s="32">
        <v>124.2</v>
      </c>
      <c r="AB4" s="32">
        <v>123.64187301733801</v>
      </c>
      <c r="AC4" s="32">
        <v>129.14031853140065</v>
      </c>
      <c r="AD4" s="32">
        <v>130.84203188928649</v>
      </c>
      <c r="AE4" s="32">
        <v>127.98887769620691</v>
      </c>
      <c r="AF4" s="32">
        <v>123.67674664940179</v>
      </c>
      <c r="AG4" s="32">
        <v>119.83080297513821</v>
      </c>
      <c r="AH4" s="32">
        <v>120.3346450880412</v>
      </c>
      <c r="AI4" s="32">
        <v>118.10334333063929</v>
      </c>
      <c r="AJ4" s="32">
        <v>118.74229692622534</v>
      </c>
      <c r="AK4" s="32">
        <v>122.9219207993069</v>
      </c>
      <c r="AL4" s="32">
        <v>121.03175684834568</v>
      </c>
      <c r="AM4" s="32">
        <v>109.77238115929717</v>
      </c>
      <c r="AN4" s="32">
        <v>115.02515442244426</v>
      </c>
      <c r="AO4" s="32">
        <v>115.50690197115411</v>
      </c>
      <c r="AP4" s="32">
        <v>114.02237239015155</v>
      </c>
      <c r="AQ4" s="32">
        <v>119.52013638905839</v>
      </c>
      <c r="AR4" s="32">
        <v>117.84438842779659</v>
      </c>
      <c r="AS4" s="32">
        <v>119.81292337557645</v>
      </c>
      <c r="AT4" s="32">
        <v>118.56419200728739</v>
      </c>
      <c r="AU4" s="32">
        <v>120.4204734601626</v>
      </c>
      <c r="AV4" s="32">
        <v>122.32058560676484</v>
      </c>
      <c r="AW4" s="32">
        <v>122.3</v>
      </c>
      <c r="AX4" s="32">
        <v>125.81196697781013</v>
      </c>
      <c r="AY4" s="32">
        <v>119.9</v>
      </c>
      <c r="AZ4" s="32">
        <v>120.5</v>
      </c>
      <c r="BA4" s="37">
        <v>124.5</v>
      </c>
      <c r="BB4" s="38">
        <v>128.69999999999999</v>
      </c>
      <c r="BC4" s="32">
        <v>120.89808602549681</v>
      </c>
      <c r="BD4" s="32">
        <v>122.34377036425147</v>
      </c>
      <c r="BE4" s="32">
        <v>119.6</v>
      </c>
      <c r="BF4" s="32">
        <v>120.8</v>
      </c>
      <c r="BG4" s="32">
        <v>114.56556555419604</v>
      </c>
      <c r="BH4" s="32">
        <v>111.59172425393145</v>
      </c>
      <c r="BI4" s="32">
        <v>110.90291293800946</v>
      </c>
      <c r="BJ4" s="32">
        <v>113.55157395059442</v>
      </c>
      <c r="BK4" s="32">
        <v>115.72396704848767</v>
      </c>
      <c r="BL4" s="32">
        <v>115.37589860029929</v>
      </c>
      <c r="BM4" s="32">
        <v>108.11986515622075</v>
      </c>
      <c r="BN4" s="38">
        <v>107.2</v>
      </c>
      <c r="BO4" s="32">
        <v>111.66631061860582</v>
      </c>
      <c r="BP4" s="32">
        <v>112.29346003016074</v>
      </c>
      <c r="BQ4" s="32">
        <v>113.48119114295241</v>
      </c>
      <c r="BR4" s="32">
        <v>111</v>
      </c>
      <c r="BS4" s="32">
        <v>111.37428447938919</v>
      </c>
      <c r="BT4" s="32">
        <v>114.43804420200584</v>
      </c>
      <c r="BU4" s="32">
        <v>113.65298803315112</v>
      </c>
      <c r="BV4" s="32">
        <v>107.99251921394981</v>
      </c>
      <c r="BW4" s="32">
        <v>110.61977073903529</v>
      </c>
      <c r="BX4" s="32">
        <v>115.85148459975245</v>
      </c>
      <c r="BY4" s="32">
        <v>111.5195705978746</v>
      </c>
      <c r="BZ4" s="32">
        <v>104.89048541371849</v>
      </c>
      <c r="CA4" s="32">
        <v>103.68169121434319</v>
      </c>
      <c r="CB4" s="32">
        <v>104.51274136477396</v>
      </c>
      <c r="CC4" s="32">
        <v>103.4238805160622</v>
      </c>
      <c r="CD4" s="32">
        <v>101.24424843890471</v>
      </c>
      <c r="CE4" s="32">
        <v>103.54478412920754</v>
      </c>
      <c r="CF4" s="32">
        <v>102.05861146177551</v>
      </c>
      <c r="CG4" s="32">
        <v>98.124785982686532</v>
      </c>
      <c r="CH4" s="32">
        <v>95.778245144216228</v>
      </c>
      <c r="CI4" s="32">
        <v>89.500620676239379</v>
      </c>
      <c r="CJ4" s="32">
        <v>84.263823248056013</v>
      </c>
      <c r="CK4" s="32">
        <v>86.396644549213491</v>
      </c>
      <c r="CL4" s="32">
        <v>93.175524987813773</v>
      </c>
      <c r="CM4" s="32">
        <v>91.226752472621058</v>
      </c>
      <c r="CN4" s="32">
        <v>89.340036409703444</v>
      </c>
      <c r="CO4" s="32">
        <v>88.816553399469782</v>
      </c>
      <c r="CP4" s="32">
        <v>89.76239612622399</v>
      </c>
      <c r="CQ4" s="32">
        <v>91.435970309057623</v>
      </c>
      <c r="CR4" s="32">
        <v>89.5895634862067</v>
      </c>
      <c r="CS4" s="32">
        <v>91.483885093996051</v>
      </c>
      <c r="CT4" s="32">
        <v>99.215391691330296</v>
      </c>
      <c r="CU4" s="32">
        <v>101.93420693535596</v>
      </c>
      <c r="CV4" s="32">
        <v>102.78183892808451</v>
      </c>
      <c r="CW4" s="32">
        <v>106.34561656198923</v>
      </c>
      <c r="CX4" s="32">
        <v>102.60170491436746</v>
      </c>
      <c r="CY4" s="32">
        <v>110.79189684024355</v>
      </c>
      <c r="CZ4" s="32">
        <v>117.97366221293616</v>
      </c>
      <c r="DA4" s="32">
        <v>113.33106507033646</v>
      </c>
      <c r="DB4" s="32">
        <v>112.89382650403032</v>
      </c>
      <c r="DC4" s="32">
        <v>108.29645911498916</v>
      </c>
      <c r="DD4" s="32">
        <v>110.95146238305514</v>
      </c>
      <c r="DE4" s="32">
        <v>111.63019208699441</v>
      </c>
      <c r="DF4" s="32">
        <v>106.14459828409181</v>
      </c>
      <c r="DG4" s="32">
        <v>110.7</v>
      </c>
      <c r="DH4" s="32">
        <v>108.9</v>
      </c>
      <c r="DI4" s="32">
        <v>107</v>
      </c>
      <c r="DJ4" s="32">
        <v>106</v>
      </c>
      <c r="DK4" s="32">
        <v>99.7</v>
      </c>
      <c r="DL4" s="32">
        <v>95.7</v>
      </c>
      <c r="DM4" s="32">
        <v>101.7</v>
      </c>
      <c r="DN4" s="32">
        <v>102.9</v>
      </c>
      <c r="DO4" s="32">
        <v>106.8</v>
      </c>
      <c r="DP4" s="32">
        <v>106.7</v>
      </c>
      <c r="DQ4" s="32">
        <v>108.1</v>
      </c>
      <c r="DR4" s="32">
        <v>110.3</v>
      </c>
      <c r="DS4" s="32">
        <v>112.2</v>
      </c>
      <c r="DT4" s="32">
        <v>112.1</v>
      </c>
      <c r="DU4" s="32">
        <v>114.4</v>
      </c>
      <c r="DV4" s="32">
        <v>119.2</v>
      </c>
      <c r="DW4" s="32">
        <v>123.9</v>
      </c>
      <c r="DX4" s="32">
        <v>118.6</v>
      </c>
      <c r="DY4" s="32">
        <v>115.6</v>
      </c>
      <c r="DZ4" s="32">
        <v>116.4</v>
      </c>
      <c r="EA4" s="32">
        <v>115.9</v>
      </c>
      <c r="EB4" s="32">
        <v>116.3</v>
      </c>
      <c r="EC4" s="32">
        <v>115.6</v>
      </c>
      <c r="ED4" s="32">
        <v>113.6</v>
      </c>
      <c r="EE4" s="32">
        <v>121.6</v>
      </c>
      <c r="EF4" s="32">
        <v>114.3</v>
      </c>
      <c r="EG4" s="32">
        <v>112.7</v>
      </c>
      <c r="EH4" s="32">
        <v>111.3</v>
      </c>
      <c r="EI4" s="32">
        <v>109.3</v>
      </c>
      <c r="EJ4" s="32">
        <v>109.1</v>
      </c>
      <c r="EK4" s="32">
        <v>108.5</v>
      </c>
      <c r="EL4" s="32">
        <v>110.3</v>
      </c>
      <c r="EM4" s="32">
        <v>107.8</v>
      </c>
      <c r="EN4" s="32">
        <v>105.9</v>
      </c>
      <c r="EO4" s="32">
        <v>106.6</v>
      </c>
      <c r="EP4" s="32">
        <v>105.9</v>
      </c>
      <c r="EQ4" s="32">
        <v>96.5</v>
      </c>
      <c r="ER4" s="32">
        <v>103.7</v>
      </c>
      <c r="ES4" s="32">
        <v>107.3</v>
      </c>
      <c r="ET4" s="32" t="s">
        <v>0</v>
      </c>
      <c r="EU4" s="32" t="s">
        <v>0</v>
      </c>
      <c r="EV4" s="32" t="s">
        <v>0</v>
      </c>
      <c r="EW4" s="32" t="s">
        <v>0</v>
      </c>
      <c r="EX4" s="32" t="s">
        <v>0</v>
      </c>
      <c r="EY4" s="32" t="s">
        <v>0</v>
      </c>
      <c r="EZ4" s="32" t="s">
        <v>0</v>
      </c>
      <c r="FA4" s="32" t="s">
        <v>0</v>
      </c>
      <c r="FB4" s="32" t="s">
        <v>0</v>
      </c>
      <c r="FC4" s="32" t="s">
        <v>0</v>
      </c>
      <c r="FD4" s="32" t="s">
        <v>0</v>
      </c>
      <c r="FE4" s="32" t="s">
        <v>0</v>
      </c>
      <c r="FF4" s="32" t="s">
        <v>0</v>
      </c>
      <c r="FG4" s="32" t="s">
        <v>0</v>
      </c>
      <c r="FH4" s="32" t="s">
        <v>0</v>
      </c>
      <c r="FI4" s="32" t="s">
        <v>0</v>
      </c>
      <c r="FJ4" s="32" t="s">
        <v>0</v>
      </c>
      <c r="FK4" s="32" t="s">
        <v>0</v>
      </c>
      <c r="FL4" s="32" t="s">
        <v>0</v>
      </c>
      <c r="FM4" s="32" t="s">
        <v>0</v>
      </c>
      <c r="FN4" s="32" t="s">
        <v>0</v>
      </c>
      <c r="FO4" s="32" t="s">
        <v>0</v>
      </c>
      <c r="FP4" s="32" t="s">
        <v>0</v>
      </c>
      <c r="FQ4" s="32" t="s">
        <v>0</v>
      </c>
      <c r="FR4" s="32" t="s">
        <v>0</v>
      </c>
      <c r="FS4" s="32" t="s">
        <v>0</v>
      </c>
      <c r="FT4" s="32" t="s">
        <v>0</v>
      </c>
      <c r="FU4" s="32" t="s">
        <v>0</v>
      </c>
      <c r="FV4" s="32" t="s">
        <v>0</v>
      </c>
      <c r="FW4" s="32" t="s">
        <v>0</v>
      </c>
      <c r="FX4" s="32" t="s">
        <v>0</v>
      </c>
      <c r="FY4" s="32" t="s">
        <v>0</v>
      </c>
      <c r="FZ4" s="32" t="s">
        <v>0</v>
      </c>
      <c r="GA4" s="32" t="s">
        <v>0</v>
      </c>
      <c r="GB4" s="169" t="s">
        <v>0</v>
      </c>
      <c r="GC4" s="169" t="s">
        <v>0</v>
      </c>
      <c r="GD4" s="32" t="s">
        <v>0</v>
      </c>
      <c r="GE4" s="169" t="s">
        <v>0</v>
      </c>
      <c r="GF4" s="32" t="s">
        <v>0</v>
      </c>
      <c r="GG4" s="32" t="s">
        <v>0</v>
      </c>
      <c r="GH4" s="32" t="s">
        <v>0</v>
      </c>
      <c r="GI4" s="32" t="s">
        <v>0</v>
      </c>
      <c r="GJ4" s="32" t="s">
        <v>0</v>
      </c>
      <c r="GK4" s="32" t="s">
        <v>0</v>
      </c>
      <c r="GL4" s="32" t="s">
        <v>0</v>
      </c>
      <c r="GM4" s="32" t="s">
        <v>0</v>
      </c>
      <c r="GN4" s="32" t="s">
        <v>0</v>
      </c>
      <c r="GO4" s="32" t="s">
        <v>0</v>
      </c>
      <c r="GP4" s="32" t="s">
        <v>0</v>
      </c>
      <c r="GQ4" s="32" t="s">
        <v>0</v>
      </c>
      <c r="GR4" s="32" t="s">
        <v>0</v>
      </c>
      <c r="GS4" s="32" t="s">
        <v>0</v>
      </c>
      <c r="GT4" s="32" t="s">
        <v>0</v>
      </c>
      <c r="GU4" s="32" t="s">
        <v>0</v>
      </c>
      <c r="GV4" s="32" t="s">
        <v>0</v>
      </c>
      <c r="GW4" s="32" t="s">
        <v>0</v>
      </c>
      <c r="GX4" s="32" t="s">
        <v>0</v>
      </c>
      <c r="GY4" s="32" t="s">
        <v>0</v>
      </c>
      <c r="GZ4" s="32" t="s">
        <v>0</v>
      </c>
      <c r="HA4" s="32" t="s">
        <v>0</v>
      </c>
      <c r="HB4" s="32" t="s">
        <v>0</v>
      </c>
      <c r="HC4" s="32" t="s">
        <v>0</v>
      </c>
      <c r="HD4" s="169" t="s">
        <v>0</v>
      </c>
      <c r="HE4" s="169" t="s">
        <v>0</v>
      </c>
      <c r="HF4" s="169" t="s">
        <v>0</v>
      </c>
      <c r="HG4" s="169" t="s">
        <v>0</v>
      </c>
      <c r="HH4" s="169" t="s">
        <v>0</v>
      </c>
      <c r="HI4" s="169" t="s">
        <v>0</v>
      </c>
      <c r="HJ4" s="169" t="s">
        <v>0</v>
      </c>
      <c r="HK4" s="169" t="s">
        <v>0</v>
      </c>
      <c r="HL4" s="169" t="s">
        <v>0</v>
      </c>
      <c r="HM4" s="169" t="s">
        <v>0</v>
      </c>
      <c r="HN4" s="169" t="s">
        <v>0</v>
      </c>
      <c r="HO4" s="169" t="s">
        <v>0</v>
      </c>
      <c r="HP4" s="169" t="s">
        <v>0</v>
      </c>
      <c r="HQ4" s="169" t="s">
        <v>0</v>
      </c>
      <c r="HR4" s="169" t="s">
        <v>0</v>
      </c>
      <c r="HS4" s="169" t="s">
        <v>0</v>
      </c>
      <c r="HT4" s="169" t="s">
        <v>0</v>
      </c>
      <c r="HU4" s="169" t="s">
        <v>0</v>
      </c>
      <c r="HV4" s="169" t="s">
        <v>0</v>
      </c>
      <c r="HW4" s="169" t="s">
        <v>0</v>
      </c>
      <c r="HX4" s="169" t="s">
        <v>0</v>
      </c>
      <c r="HY4" s="169" t="s">
        <v>0</v>
      </c>
      <c r="HZ4" s="169" t="s">
        <v>0</v>
      </c>
      <c r="IA4" s="169" t="s">
        <v>0</v>
      </c>
      <c r="IB4" s="169" t="s">
        <v>0</v>
      </c>
      <c r="IC4" s="169" t="s">
        <v>0</v>
      </c>
      <c r="ID4" s="169" t="s">
        <v>0</v>
      </c>
      <c r="IE4" s="169" t="s">
        <v>0</v>
      </c>
      <c r="IF4" s="169" t="s">
        <v>0</v>
      </c>
      <c r="IG4" s="169" t="s">
        <v>0</v>
      </c>
      <c r="IH4" s="169" t="s">
        <v>0</v>
      </c>
      <c r="II4" s="169" t="s">
        <v>0</v>
      </c>
    </row>
    <row r="5" spans="1:243">
      <c r="A5" s="186"/>
      <c r="B5" s="7" t="str">
        <f>IF('0'!A1=1,"Вінницька","Vinnytsya")</f>
        <v>Вінницька</v>
      </c>
      <c r="C5" s="32" t="s">
        <v>0</v>
      </c>
      <c r="D5" s="32">
        <v>121.24088431311282</v>
      </c>
      <c r="E5" s="32">
        <v>127.79202909714346</v>
      </c>
      <c r="F5" s="32">
        <v>119.37930318124594</v>
      </c>
      <c r="G5" s="32">
        <v>118.07257412303247</v>
      </c>
      <c r="H5" s="32">
        <v>122.38322678585573</v>
      </c>
      <c r="I5" s="32">
        <v>123.36355034657409</v>
      </c>
      <c r="J5" s="32">
        <v>120.2</v>
      </c>
      <c r="K5" s="32">
        <v>119.77658949709134</v>
      </c>
      <c r="L5" s="32">
        <v>113.87870343023273</v>
      </c>
      <c r="M5" s="32">
        <v>112.75575668985473</v>
      </c>
      <c r="N5" s="32">
        <v>119.55740621399129</v>
      </c>
      <c r="O5" s="32">
        <v>124.41498122270514</v>
      </c>
      <c r="P5" s="32">
        <v>112.32384388045979</v>
      </c>
      <c r="Q5" s="32">
        <v>109.45107766378057</v>
      </c>
      <c r="R5" s="32">
        <v>113.22635251716937</v>
      </c>
      <c r="S5" s="32">
        <v>116.67164492941588</v>
      </c>
      <c r="T5" s="32">
        <v>121.14066443744397</v>
      </c>
      <c r="U5" s="32">
        <v>114.20324345435041</v>
      </c>
      <c r="V5" s="32">
        <v>116.26393905980824</v>
      </c>
      <c r="W5" s="32">
        <v>123.35662547070875</v>
      </c>
      <c r="X5" s="32">
        <v>121.03542429076276</v>
      </c>
      <c r="Y5" s="32">
        <v>118.29504007353471</v>
      </c>
      <c r="Z5" s="32">
        <v>114.46462441459502</v>
      </c>
      <c r="AA5" s="32">
        <v>124.30339038177623</v>
      </c>
      <c r="AB5" s="32">
        <v>136.40256212206464</v>
      </c>
      <c r="AC5" s="32">
        <v>132.10897754455308</v>
      </c>
      <c r="AD5" s="32">
        <v>134.34384697153683</v>
      </c>
      <c r="AE5" s="32">
        <v>127.54110882484733</v>
      </c>
      <c r="AF5" s="32">
        <v>123.17329671907841</v>
      </c>
      <c r="AG5" s="32">
        <v>124.45825232625351</v>
      </c>
      <c r="AH5" s="32">
        <v>120.8733595716641</v>
      </c>
      <c r="AI5" s="32">
        <v>120.36271987317515</v>
      </c>
      <c r="AJ5" s="32">
        <v>120.6405196137466</v>
      </c>
      <c r="AK5" s="32">
        <v>125.72664780474562</v>
      </c>
      <c r="AL5" s="32">
        <v>120.92527307338052</v>
      </c>
      <c r="AM5" s="32">
        <v>116.74118072537613</v>
      </c>
      <c r="AN5" s="32">
        <v>114.61966401377583</v>
      </c>
      <c r="AO5" s="32">
        <v>118.9175136583612</v>
      </c>
      <c r="AP5" s="32">
        <v>120.24997038121174</v>
      </c>
      <c r="AQ5" s="32">
        <v>123.29835605391816</v>
      </c>
      <c r="AR5" s="32">
        <v>122.93477049863735</v>
      </c>
      <c r="AS5" s="32">
        <v>121.31414550448288</v>
      </c>
      <c r="AT5" s="32">
        <v>123.79237289962562</v>
      </c>
      <c r="AU5" s="32">
        <v>120.33641741964222</v>
      </c>
      <c r="AV5" s="32">
        <v>124.75396114740806</v>
      </c>
      <c r="AW5" s="32">
        <v>125.2</v>
      </c>
      <c r="AX5" s="32">
        <v>136.22899430798279</v>
      </c>
      <c r="AY5" s="32">
        <v>123.4</v>
      </c>
      <c r="AZ5" s="32">
        <v>127.5</v>
      </c>
      <c r="BA5" s="37">
        <v>128.4</v>
      </c>
      <c r="BB5" s="38">
        <v>125.5</v>
      </c>
      <c r="BC5" s="32">
        <v>125.64679495910987</v>
      </c>
      <c r="BD5" s="32">
        <v>123.64660216114603</v>
      </c>
      <c r="BE5" s="32">
        <v>123</v>
      </c>
      <c r="BF5" s="32">
        <v>121.7</v>
      </c>
      <c r="BG5" s="32">
        <v>117.30248970643729</v>
      </c>
      <c r="BH5" s="32">
        <v>113.01059002909527</v>
      </c>
      <c r="BI5" s="32">
        <v>113.94188213483775</v>
      </c>
      <c r="BJ5" s="32">
        <v>110.53440277750425</v>
      </c>
      <c r="BK5" s="32">
        <v>116.87835968429478</v>
      </c>
      <c r="BL5" s="32">
        <v>112.16706855655865</v>
      </c>
      <c r="BM5" s="32">
        <v>107.57457030866246</v>
      </c>
      <c r="BN5" s="38">
        <v>111.1</v>
      </c>
      <c r="BO5" s="32">
        <v>110.92039131413391</v>
      </c>
      <c r="BP5" s="32">
        <v>112.70261233959553</v>
      </c>
      <c r="BQ5" s="32">
        <v>114.98550585019868</v>
      </c>
      <c r="BR5" s="32">
        <v>109.9</v>
      </c>
      <c r="BS5" s="32">
        <v>110.36827901549569</v>
      </c>
      <c r="BT5" s="32">
        <v>116.57524377886395</v>
      </c>
      <c r="BU5" s="32">
        <v>112.33207193613127</v>
      </c>
      <c r="BV5" s="32">
        <v>108.57548386950282</v>
      </c>
      <c r="BW5" s="32">
        <v>113.95867811991008</v>
      </c>
      <c r="BX5" s="32">
        <v>119.84149217363829</v>
      </c>
      <c r="BY5" s="32">
        <v>109.41783475937207</v>
      </c>
      <c r="BZ5" s="32">
        <v>106.48085711164978</v>
      </c>
      <c r="CA5" s="32">
        <v>107.2998052947344</v>
      </c>
      <c r="CB5" s="32">
        <v>105.10925035112722</v>
      </c>
      <c r="CC5" s="32">
        <v>107.14395131033483</v>
      </c>
      <c r="CD5" s="32">
        <v>109.35132863517536</v>
      </c>
      <c r="CE5" s="32">
        <v>110.86545849934413</v>
      </c>
      <c r="CF5" s="32">
        <v>108.12594804763748</v>
      </c>
      <c r="CG5" s="32">
        <v>105.63021831426281</v>
      </c>
      <c r="CH5" s="32">
        <v>103.84607162842295</v>
      </c>
      <c r="CI5" s="32">
        <v>93.541250840602387</v>
      </c>
      <c r="CJ5" s="32">
        <v>89.299836552746541</v>
      </c>
      <c r="CK5" s="32">
        <v>95.183624793177955</v>
      </c>
      <c r="CL5" s="32">
        <v>98.084951171588486</v>
      </c>
      <c r="CM5" s="32">
        <v>96.218121509085336</v>
      </c>
      <c r="CN5" s="32">
        <v>96.850412161155703</v>
      </c>
      <c r="CO5" s="32">
        <v>94.288939643136914</v>
      </c>
      <c r="CP5" s="32">
        <v>92.475024558383623</v>
      </c>
      <c r="CQ5" s="32">
        <v>93.382972230724206</v>
      </c>
      <c r="CR5" s="32">
        <v>91.662220243291571</v>
      </c>
      <c r="CS5" s="32">
        <v>94.637990794306603</v>
      </c>
      <c r="CT5" s="32">
        <v>100.8101725227168</v>
      </c>
      <c r="CU5" s="32">
        <v>108.71097126160839</v>
      </c>
      <c r="CV5" s="32">
        <v>105.99100643411988</v>
      </c>
      <c r="CW5" s="32">
        <v>107.59895836016007</v>
      </c>
      <c r="CX5" s="32">
        <v>107.43093252667859</v>
      </c>
      <c r="CY5" s="32">
        <v>113.66785340409091</v>
      </c>
      <c r="CZ5" s="32">
        <v>116.02921392194638</v>
      </c>
      <c r="DA5" s="32">
        <v>114.07812168012883</v>
      </c>
      <c r="DB5" s="32">
        <v>113.63457906499981</v>
      </c>
      <c r="DC5" s="32">
        <v>116.29672581226551</v>
      </c>
      <c r="DD5" s="32">
        <v>111.59904749074607</v>
      </c>
      <c r="DE5" s="32">
        <v>115.39637897787208</v>
      </c>
      <c r="DF5" s="32">
        <v>110.54922531448833</v>
      </c>
      <c r="DG5" s="32">
        <v>111.9</v>
      </c>
      <c r="DH5" s="32">
        <v>114.2</v>
      </c>
      <c r="DI5" s="32">
        <v>115.2</v>
      </c>
      <c r="DJ5" s="32">
        <v>113.2</v>
      </c>
      <c r="DK5" s="32">
        <v>105.9</v>
      </c>
      <c r="DL5" s="32">
        <v>102.6</v>
      </c>
      <c r="DM5" s="32">
        <v>106.6</v>
      </c>
      <c r="DN5" s="32">
        <v>108.6</v>
      </c>
      <c r="DO5" s="32">
        <v>108.2</v>
      </c>
      <c r="DP5" s="32">
        <v>113</v>
      </c>
      <c r="DQ5" s="32">
        <v>112.6</v>
      </c>
      <c r="DR5" s="32">
        <v>113.1</v>
      </c>
      <c r="DS5" s="32">
        <v>117.9</v>
      </c>
      <c r="DT5" s="32">
        <v>116.8</v>
      </c>
      <c r="DU5" s="32">
        <v>118.8</v>
      </c>
      <c r="DV5" s="32">
        <v>117.8</v>
      </c>
      <c r="DW5" s="32">
        <v>123.8</v>
      </c>
      <c r="DX5" s="32">
        <v>122.8</v>
      </c>
      <c r="DY5" s="32">
        <v>118.3</v>
      </c>
      <c r="DZ5" s="32">
        <v>117.1</v>
      </c>
      <c r="EA5" s="32">
        <v>115.8</v>
      </c>
      <c r="EB5" s="32">
        <v>117.5</v>
      </c>
      <c r="EC5" s="32">
        <v>116.1</v>
      </c>
      <c r="ED5" s="32">
        <v>113.8</v>
      </c>
      <c r="EE5" s="32">
        <v>111.4</v>
      </c>
      <c r="EF5" s="32">
        <v>110.9</v>
      </c>
      <c r="EG5" s="32">
        <v>111.5</v>
      </c>
      <c r="EH5" s="32">
        <v>113.2</v>
      </c>
      <c r="EI5" s="32">
        <v>109.1</v>
      </c>
      <c r="EJ5" s="32">
        <v>109.9</v>
      </c>
      <c r="EK5" s="32">
        <v>113</v>
      </c>
      <c r="EL5" s="32">
        <v>109.8</v>
      </c>
      <c r="EM5" s="32">
        <v>107</v>
      </c>
      <c r="EN5" s="32">
        <v>108.6</v>
      </c>
      <c r="EO5" s="32">
        <v>106.8</v>
      </c>
      <c r="EP5" s="32">
        <v>110.1</v>
      </c>
      <c r="EQ5" s="32">
        <v>106.4</v>
      </c>
      <c r="ER5" s="32">
        <v>105.6</v>
      </c>
      <c r="ES5" s="32">
        <v>102.1</v>
      </c>
      <c r="ET5" s="32">
        <v>98.555875100031443</v>
      </c>
      <c r="EU5" s="32">
        <v>94.322110944428744</v>
      </c>
      <c r="EV5" s="32">
        <v>95.5</v>
      </c>
      <c r="EW5" s="32">
        <v>94.4</v>
      </c>
      <c r="EX5" s="32">
        <v>91.8</v>
      </c>
      <c r="EY5" s="32">
        <v>91.9</v>
      </c>
      <c r="EZ5" s="32">
        <v>86.8</v>
      </c>
      <c r="FA5" s="32">
        <v>87.8</v>
      </c>
      <c r="FB5" s="32">
        <v>87.3</v>
      </c>
      <c r="FC5" s="32">
        <v>84.3</v>
      </c>
      <c r="FD5" s="32">
        <v>82.9</v>
      </c>
      <c r="FE5" s="32">
        <v>77.8</v>
      </c>
      <c r="FF5" s="32">
        <v>73.209360538266679</v>
      </c>
      <c r="FG5" s="32">
        <v>76.7</v>
      </c>
      <c r="FH5" s="32">
        <v>73.5</v>
      </c>
      <c r="FI5" s="32">
        <v>73.599999999999994</v>
      </c>
      <c r="FJ5" s="32">
        <v>78.32206062020326</v>
      </c>
      <c r="FK5" s="32">
        <v>82.1</v>
      </c>
      <c r="FL5" s="32">
        <v>92.2</v>
      </c>
      <c r="FM5" s="33">
        <v>90</v>
      </c>
      <c r="FN5" s="33">
        <v>93</v>
      </c>
      <c r="FO5" s="33">
        <v>87.9</v>
      </c>
      <c r="FP5" s="33">
        <v>95</v>
      </c>
      <c r="FQ5" s="33">
        <v>102.4</v>
      </c>
      <c r="FR5" s="32">
        <v>107.5</v>
      </c>
      <c r="FS5" s="32">
        <v>111.2</v>
      </c>
      <c r="FT5" s="32">
        <v>121.8</v>
      </c>
      <c r="FU5" s="32">
        <v>125.59427987785564</v>
      </c>
      <c r="FV5" s="32">
        <v>121.5</v>
      </c>
      <c r="FW5" s="32">
        <v>122.3</v>
      </c>
      <c r="FX5" s="32">
        <v>105.9</v>
      </c>
      <c r="FY5" s="32">
        <v>109.3</v>
      </c>
      <c r="FZ5" s="32">
        <v>111.94311156197365</v>
      </c>
      <c r="GA5" s="32">
        <v>134</v>
      </c>
      <c r="GB5" s="169">
        <v>127.9</v>
      </c>
      <c r="GC5" s="24">
        <v>130</v>
      </c>
      <c r="GD5" s="33">
        <v>133.6</v>
      </c>
      <c r="GE5" s="24">
        <v>131.1</v>
      </c>
      <c r="GF5" s="33">
        <v>129.30000000000001</v>
      </c>
      <c r="GG5" s="33">
        <v>124.7</v>
      </c>
      <c r="GH5" s="33">
        <v>126.1</v>
      </c>
      <c r="GI5" s="33">
        <v>121.50332293736787</v>
      </c>
      <c r="GJ5" s="33">
        <v>129.08989083931115</v>
      </c>
      <c r="GK5" s="33">
        <v>129.30000000000001</v>
      </c>
      <c r="GL5" s="172">
        <v>130.11793127579108</v>
      </c>
      <c r="GM5" s="172">
        <v>116.5</v>
      </c>
      <c r="GN5" s="172">
        <v>113.8712419686741</v>
      </c>
      <c r="GO5" s="172">
        <v>110.90990160931182</v>
      </c>
      <c r="GP5" s="172">
        <v>116.83160807006081</v>
      </c>
      <c r="GQ5" s="172">
        <v>115.20700073476857</v>
      </c>
      <c r="GR5" s="172">
        <v>115.95438230150377</v>
      </c>
      <c r="GS5" s="172">
        <v>115.83244952280167</v>
      </c>
      <c r="GT5" s="172">
        <v>118.87799525173845</v>
      </c>
      <c r="GU5" s="172">
        <v>117.15104288311471</v>
      </c>
      <c r="GV5" s="172">
        <v>118.78839180236919</v>
      </c>
      <c r="GW5" s="172">
        <v>115.1050825407015</v>
      </c>
      <c r="GX5" s="172">
        <v>111.50111510594341</v>
      </c>
      <c r="GY5" s="172">
        <v>112.8</v>
      </c>
      <c r="GZ5" s="172">
        <v>114.1</v>
      </c>
      <c r="HA5" s="172">
        <v>113.9</v>
      </c>
      <c r="HB5" s="172">
        <v>110</v>
      </c>
      <c r="HC5" s="172">
        <v>111.1</v>
      </c>
      <c r="HD5" s="176">
        <v>110.018072724456</v>
      </c>
      <c r="HE5" s="176">
        <v>116.55026682137699</v>
      </c>
      <c r="HF5" s="176">
        <v>109.4</v>
      </c>
      <c r="HG5" s="176">
        <v>111.6</v>
      </c>
      <c r="HH5" s="176">
        <v>111.3</v>
      </c>
      <c r="HI5" s="176">
        <v>111.9</v>
      </c>
      <c r="HJ5" s="176">
        <v>112.48642941412</v>
      </c>
      <c r="HK5" s="176">
        <v>112.729053166406</v>
      </c>
      <c r="HL5" s="176">
        <v>113.7</v>
      </c>
      <c r="HM5" s="176">
        <v>112.3</v>
      </c>
      <c r="HN5" s="169">
        <v>108.5</v>
      </c>
      <c r="HO5" s="169">
        <v>104.6</v>
      </c>
      <c r="HP5" s="169">
        <v>107</v>
      </c>
      <c r="HQ5" s="169">
        <v>102.1</v>
      </c>
      <c r="HR5" s="169">
        <v>109.2</v>
      </c>
      <c r="HS5" s="169">
        <v>112.8</v>
      </c>
      <c r="HT5" s="169">
        <v>114</v>
      </c>
      <c r="HU5" s="169">
        <v>111.9</v>
      </c>
      <c r="HV5" s="169">
        <v>111.5</v>
      </c>
      <c r="HW5" s="169">
        <v>109.4</v>
      </c>
      <c r="HX5" s="169">
        <v>109</v>
      </c>
      <c r="HY5" s="169">
        <v>113.5</v>
      </c>
      <c r="HZ5" s="169">
        <v>118.1</v>
      </c>
      <c r="IA5" s="169">
        <v>120.7</v>
      </c>
      <c r="IB5" s="169">
        <v>114.7</v>
      </c>
      <c r="IC5" s="169">
        <v>111.7</v>
      </c>
      <c r="ID5" s="169">
        <v>112.6</v>
      </c>
      <c r="IE5" s="169">
        <v>107.8</v>
      </c>
      <c r="IF5" s="169">
        <v>107.1</v>
      </c>
      <c r="IG5" s="169">
        <v>111.8</v>
      </c>
      <c r="IH5" s="169">
        <v>116.2</v>
      </c>
      <c r="II5" s="169">
        <v>107.2</v>
      </c>
    </row>
    <row r="6" spans="1:243">
      <c r="A6" s="186"/>
      <c r="B6" s="7" t="str">
        <f>IF('0'!A1=1,"Волинська","Volyn")</f>
        <v>Волинська</v>
      </c>
      <c r="C6" s="32" t="s">
        <v>0</v>
      </c>
      <c r="D6" s="32">
        <v>122.97631959772455</v>
      </c>
      <c r="E6" s="32">
        <v>125.47163109052774</v>
      </c>
      <c r="F6" s="32">
        <v>120.36512291670884</v>
      </c>
      <c r="G6" s="32">
        <v>120.11088402175152</v>
      </c>
      <c r="H6" s="32">
        <v>123.09743642056111</v>
      </c>
      <c r="I6" s="32">
        <v>125.2216322661836</v>
      </c>
      <c r="J6" s="32">
        <v>123.6</v>
      </c>
      <c r="K6" s="32">
        <v>127.19632867834569</v>
      </c>
      <c r="L6" s="32">
        <v>121.91236762274011</v>
      </c>
      <c r="M6" s="32">
        <v>122.01563405716971</v>
      </c>
      <c r="N6" s="32">
        <v>119.87252291877675</v>
      </c>
      <c r="O6" s="32">
        <v>126.6936227382849</v>
      </c>
      <c r="P6" s="32">
        <v>118.96508249660241</v>
      </c>
      <c r="Q6" s="32">
        <v>115.38903657689463</v>
      </c>
      <c r="R6" s="32">
        <v>114.59531206543848</v>
      </c>
      <c r="S6" s="32">
        <v>114.81500490440004</v>
      </c>
      <c r="T6" s="32">
        <v>120.6489170833228</v>
      </c>
      <c r="U6" s="32">
        <v>118.78084031478581</v>
      </c>
      <c r="V6" s="32">
        <v>117.42577989355614</v>
      </c>
      <c r="W6" s="32">
        <v>122.75783437070977</v>
      </c>
      <c r="X6" s="32">
        <v>120.54906907394329</v>
      </c>
      <c r="Y6" s="32">
        <v>116.04326609360177</v>
      </c>
      <c r="Z6" s="32">
        <v>125.85703722994816</v>
      </c>
      <c r="AA6" s="32">
        <v>124.65868388430296</v>
      </c>
      <c r="AB6" s="32">
        <v>130.31085110673442</v>
      </c>
      <c r="AC6" s="32">
        <v>134.28142340292578</v>
      </c>
      <c r="AD6" s="32">
        <v>135.46282134545703</v>
      </c>
      <c r="AE6" s="32">
        <v>131.0560128457472</v>
      </c>
      <c r="AF6" s="32">
        <v>125.37032108961765</v>
      </c>
      <c r="AG6" s="32">
        <v>119.52573609143349</v>
      </c>
      <c r="AH6" s="32">
        <v>120.5514751061595</v>
      </c>
      <c r="AI6" s="32">
        <v>122.19796753655224</v>
      </c>
      <c r="AJ6" s="32">
        <v>118.91135921005498</v>
      </c>
      <c r="AK6" s="32">
        <v>123.50633966113692</v>
      </c>
      <c r="AL6" s="32">
        <v>114.35934734435519</v>
      </c>
      <c r="AM6" s="32">
        <v>118.73594203223549</v>
      </c>
      <c r="AN6" s="32">
        <v>118.05516753325465</v>
      </c>
      <c r="AO6" s="32">
        <v>115.49096735961184</v>
      </c>
      <c r="AP6" s="32">
        <v>120.736351635833</v>
      </c>
      <c r="AQ6" s="32">
        <v>128.14779098792121</v>
      </c>
      <c r="AR6" s="32">
        <v>128.11896994677238</v>
      </c>
      <c r="AS6" s="32">
        <v>130.58314240932606</v>
      </c>
      <c r="AT6" s="32">
        <v>128.97518127460805</v>
      </c>
      <c r="AU6" s="32">
        <v>124.22463923460356</v>
      </c>
      <c r="AV6" s="32">
        <v>133.69344799852931</v>
      </c>
      <c r="AW6" s="32">
        <v>136.1</v>
      </c>
      <c r="AX6" s="32">
        <v>144.880030835969</v>
      </c>
      <c r="AY6" s="32">
        <v>128.19999999999999</v>
      </c>
      <c r="AZ6" s="32">
        <v>129.4</v>
      </c>
      <c r="BA6" s="37">
        <v>134.6</v>
      </c>
      <c r="BB6" s="38">
        <v>125.9</v>
      </c>
      <c r="BC6" s="32">
        <v>122.73247389698008</v>
      </c>
      <c r="BD6" s="32">
        <v>122.66121343552028</v>
      </c>
      <c r="BE6" s="32">
        <v>118.7</v>
      </c>
      <c r="BF6" s="32">
        <v>117.7</v>
      </c>
      <c r="BG6" s="32">
        <v>116.25354925472966</v>
      </c>
      <c r="BH6" s="32">
        <v>110.00178058785255</v>
      </c>
      <c r="BI6" s="32">
        <v>109.39938013305473</v>
      </c>
      <c r="BJ6" s="32">
        <v>111.36095954422815</v>
      </c>
      <c r="BK6" s="32">
        <v>118.2001363811943</v>
      </c>
      <c r="BL6" s="32">
        <v>115.25181998028125</v>
      </c>
      <c r="BM6" s="32">
        <v>107.20496091046937</v>
      </c>
      <c r="BN6" s="38">
        <v>113.1</v>
      </c>
      <c r="BO6" s="32">
        <v>114.63479134334379</v>
      </c>
      <c r="BP6" s="32">
        <v>116.66925136687276</v>
      </c>
      <c r="BQ6" s="32">
        <v>120.74073259423938</v>
      </c>
      <c r="BR6" s="32">
        <v>118.1</v>
      </c>
      <c r="BS6" s="32">
        <v>118.65444860022451</v>
      </c>
      <c r="BT6" s="32">
        <v>120.17553249735245</v>
      </c>
      <c r="BU6" s="32">
        <v>117.02228364427317</v>
      </c>
      <c r="BV6" s="32">
        <v>112.48183827052479</v>
      </c>
      <c r="BW6" s="32">
        <v>119.46658620954727</v>
      </c>
      <c r="BX6" s="32">
        <v>120.23594565263187</v>
      </c>
      <c r="BY6" s="32">
        <v>116.79342828518689</v>
      </c>
      <c r="BZ6" s="32">
        <v>110.84812343805302</v>
      </c>
      <c r="CA6" s="32">
        <v>110.01514817927728</v>
      </c>
      <c r="CB6" s="32">
        <v>104.98178986292946</v>
      </c>
      <c r="CC6" s="32">
        <v>105.57415408193975</v>
      </c>
      <c r="CD6" s="32">
        <v>107.0791527740305</v>
      </c>
      <c r="CE6" s="32">
        <v>106.22544231120568</v>
      </c>
      <c r="CF6" s="32">
        <v>108.1425112017474</v>
      </c>
      <c r="CG6" s="32">
        <v>103.50020778163335</v>
      </c>
      <c r="CH6" s="32">
        <v>99.058106023397997</v>
      </c>
      <c r="CI6" s="32">
        <v>88.181730525402557</v>
      </c>
      <c r="CJ6" s="32">
        <v>86.800566067435284</v>
      </c>
      <c r="CK6" s="32">
        <v>90.392044470157259</v>
      </c>
      <c r="CL6" s="32">
        <v>91.733349935150002</v>
      </c>
      <c r="CM6" s="32">
        <v>89.974378557074246</v>
      </c>
      <c r="CN6" s="32">
        <v>94.100220896186656</v>
      </c>
      <c r="CO6" s="32">
        <v>92.754146893781524</v>
      </c>
      <c r="CP6" s="32">
        <v>90.136007349367574</v>
      </c>
      <c r="CQ6" s="32">
        <v>91.984506460553945</v>
      </c>
      <c r="CR6" s="32">
        <v>88.107257471958874</v>
      </c>
      <c r="CS6" s="32">
        <v>92.167620862272656</v>
      </c>
      <c r="CT6" s="32">
        <v>98.767409441247224</v>
      </c>
      <c r="CU6" s="32">
        <v>108.02230027996556</v>
      </c>
      <c r="CV6" s="32">
        <v>108.66110744754951</v>
      </c>
      <c r="CW6" s="32">
        <v>109.18140006173032</v>
      </c>
      <c r="CX6" s="32">
        <v>110.31306977335873</v>
      </c>
      <c r="CY6" s="32">
        <v>120.42325993991096</v>
      </c>
      <c r="CZ6" s="32">
        <v>118.34812864010979</v>
      </c>
      <c r="DA6" s="32">
        <v>116.79247799521342</v>
      </c>
      <c r="DB6" s="32">
        <v>114.91017088407021</v>
      </c>
      <c r="DC6" s="32">
        <v>114.7018872735427</v>
      </c>
      <c r="DD6" s="32">
        <v>114.81777520902125</v>
      </c>
      <c r="DE6" s="32">
        <v>119.11681274214062</v>
      </c>
      <c r="DF6" s="32">
        <v>116.22394677353572</v>
      </c>
      <c r="DG6" s="32">
        <v>113.2</v>
      </c>
      <c r="DH6" s="32">
        <v>113.3</v>
      </c>
      <c r="DI6" s="32">
        <v>113</v>
      </c>
      <c r="DJ6" s="32">
        <v>112</v>
      </c>
      <c r="DK6" s="32">
        <v>104.2</v>
      </c>
      <c r="DL6" s="32">
        <v>104.4</v>
      </c>
      <c r="DM6" s="32">
        <v>106.3</v>
      </c>
      <c r="DN6" s="32">
        <v>110.5</v>
      </c>
      <c r="DO6" s="32">
        <v>110.8</v>
      </c>
      <c r="DP6" s="32">
        <v>113.6</v>
      </c>
      <c r="DQ6" s="32">
        <v>111.5</v>
      </c>
      <c r="DR6" s="32">
        <v>111.7</v>
      </c>
      <c r="DS6" s="32">
        <v>116.8</v>
      </c>
      <c r="DT6" s="32">
        <v>117</v>
      </c>
      <c r="DU6" s="32">
        <v>117.9</v>
      </c>
      <c r="DV6" s="32">
        <v>118.4</v>
      </c>
      <c r="DW6" s="32">
        <v>121.1</v>
      </c>
      <c r="DX6" s="32">
        <v>120.9</v>
      </c>
      <c r="DY6" s="32">
        <v>119.5</v>
      </c>
      <c r="DZ6" s="32">
        <v>117.8</v>
      </c>
      <c r="EA6" s="32">
        <v>116.8</v>
      </c>
      <c r="EB6" s="32">
        <v>118.9</v>
      </c>
      <c r="EC6" s="32">
        <v>116</v>
      </c>
      <c r="ED6" s="32">
        <v>114.1</v>
      </c>
      <c r="EE6" s="32">
        <v>114.4</v>
      </c>
      <c r="EF6" s="32">
        <v>112.7</v>
      </c>
      <c r="EG6" s="32">
        <v>112.3</v>
      </c>
      <c r="EH6" s="32">
        <v>114.6</v>
      </c>
      <c r="EI6" s="32">
        <v>109.3</v>
      </c>
      <c r="EJ6" s="32">
        <v>109.9</v>
      </c>
      <c r="EK6" s="32">
        <v>111.3</v>
      </c>
      <c r="EL6" s="32">
        <v>113</v>
      </c>
      <c r="EM6" s="32">
        <v>110.1</v>
      </c>
      <c r="EN6" s="32">
        <v>107.9</v>
      </c>
      <c r="EO6" s="32">
        <v>109.1</v>
      </c>
      <c r="EP6" s="32">
        <v>109</v>
      </c>
      <c r="EQ6" s="32">
        <v>103.4</v>
      </c>
      <c r="ER6" s="32">
        <v>103.3</v>
      </c>
      <c r="ES6" s="32">
        <v>100.6</v>
      </c>
      <c r="ET6" s="32">
        <v>96.400081911874508</v>
      </c>
      <c r="EU6" s="32">
        <v>94.698517206307656</v>
      </c>
      <c r="EV6" s="32">
        <v>93.9</v>
      </c>
      <c r="EW6" s="32">
        <v>92.3</v>
      </c>
      <c r="EX6" s="32">
        <v>88.6</v>
      </c>
      <c r="EY6" s="32">
        <v>89.2</v>
      </c>
      <c r="EZ6" s="32">
        <v>87.6</v>
      </c>
      <c r="FA6" s="32">
        <v>88</v>
      </c>
      <c r="FB6" s="32">
        <v>87.4</v>
      </c>
      <c r="FC6" s="32">
        <v>82.5</v>
      </c>
      <c r="FD6" s="32">
        <v>81.3</v>
      </c>
      <c r="FE6" s="32">
        <v>76.099999999999994</v>
      </c>
      <c r="FF6" s="32">
        <v>69.512890298957132</v>
      </c>
      <c r="FG6" s="32">
        <v>72.099999999999994</v>
      </c>
      <c r="FH6" s="32">
        <v>73.5</v>
      </c>
      <c r="FI6" s="32">
        <v>74.8</v>
      </c>
      <c r="FJ6" s="32">
        <v>74.439165208298377</v>
      </c>
      <c r="FK6" s="32">
        <v>78.099999999999994</v>
      </c>
      <c r="FL6" s="32">
        <v>86.8</v>
      </c>
      <c r="FM6" s="33">
        <v>85.6</v>
      </c>
      <c r="FN6" s="33">
        <v>92.7</v>
      </c>
      <c r="FO6" s="33">
        <v>86.6</v>
      </c>
      <c r="FP6" s="33">
        <v>90.7</v>
      </c>
      <c r="FQ6" s="33">
        <v>99.6</v>
      </c>
      <c r="FR6" s="33">
        <v>110.7</v>
      </c>
      <c r="FS6" s="33">
        <v>112.4</v>
      </c>
      <c r="FT6" s="33">
        <v>119.5</v>
      </c>
      <c r="FU6" s="33">
        <v>116.68072700875896</v>
      </c>
      <c r="FV6" s="33">
        <v>118.8</v>
      </c>
      <c r="FW6" s="33">
        <v>116.1</v>
      </c>
      <c r="FX6" s="33">
        <v>103</v>
      </c>
      <c r="FY6" s="33">
        <v>104.8</v>
      </c>
      <c r="FZ6" s="33">
        <v>109.54733362438019</v>
      </c>
      <c r="GA6" s="33">
        <v>132.1</v>
      </c>
      <c r="GB6" s="24">
        <v>130</v>
      </c>
      <c r="GC6" s="24">
        <v>129.9</v>
      </c>
      <c r="GD6" s="33">
        <v>125.6</v>
      </c>
      <c r="GE6" s="24">
        <v>126.1</v>
      </c>
      <c r="GF6" s="33">
        <v>121.4</v>
      </c>
      <c r="GG6" s="33">
        <v>119.4</v>
      </c>
      <c r="GH6" s="33">
        <v>122.4</v>
      </c>
      <c r="GI6" s="33">
        <v>124.33959824497683</v>
      </c>
      <c r="GJ6" s="33">
        <v>126.18260077497038</v>
      </c>
      <c r="GK6" s="33">
        <v>129</v>
      </c>
      <c r="GL6" s="172">
        <v>122.222987008838</v>
      </c>
      <c r="GM6" s="172">
        <v>109</v>
      </c>
      <c r="GN6" s="172">
        <v>109.98063495931571</v>
      </c>
      <c r="GO6" s="172">
        <v>109.00080255873931</v>
      </c>
      <c r="GP6" s="172">
        <v>112.2526216174965</v>
      </c>
      <c r="GQ6" s="172">
        <v>114.44171801465485</v>
      </c>
      <c r="GR6" s="172">
        <v>113.52461979369811</v>
      </c>
      <c r="GS6" s="172">
        <v>114.75080092584909</v>
      </c>
      <c r="GT6" s="172">
        <v>116.36610050668091</v>
      </c>
      <c r="GU6" s="172">
        <v>113.3894730733453</v>
      </c>
      <c r="GV6" s="172">
        <v>117.4578230470118</v>
      </c>
      <c r="GW6" s="172">
        <v>110.0460474674658</v>
      </c>
      <c r="GX6" s="172">
        <v>111.32208301123363</v>
      </c>
      <c r="GY6" s="172">
        <v>109.8</v>
      </c>
      <c r="GZ6" s="172">
        <v>109.5</v>
      </c>
      <c r="HA6" s="172">
        <v>108.9</v>
      </c>
      <c r="HB6" s="172">
        <v>110.9</v>
      </c>
      <c r="HC6" s="172">
        <v>107.9</v>
      </c>
      <c r="HD6" s="176">
        <v>108.75681063482099</v>
      </c>
      <c r="HE6" s="176">
        <v>110.669363312573</v>
      </c>
      <c r="HF6" s="176">
        <v>107.4</v>
      </c>
      <c r="HG6" s="176">
        <v>108.4</v>
      </c>
      <c r="HH6" s="176">
        <v>107.5</v>
      </c>
      <c r="HI6" s="176">
        <v>110.5</v>
      </c>
      <c r="HJ6" s="176">
        <v>110.94946029342</v>
      </c>
      <c r="HK6" s="176">
        <v>109.137680221689</v>
      </c>
      <c r="HL6" s="176">
        <v>109.1</v>
      </c>
      <c r="HM6" s="176">
        <v>104.9</v>
      </c>
      <c r="HN6" s="176">
        <v>92.1</v>
      </c>
      <c r="HO6" s="176">
        <v>92.9</v>
      </c>
      <c r="HP6" s="176">
        <v>101.5</v>
      </c>
      <c r="HQ6" s="176">
        <v>99.8</v>
      </c>
      <c r="HR6" s="176">
        <v>100.8</v>
      </c>
      <c r="HS6" s="176">
        <v>106.6</v>
      </c>
      <c r="HT6" s="176">
        <v>106.1</v>
      </c>
      <c r="HU6" s="176">
        <v>106</v>
      </c>
      <c r="HV6" s="176">
        <v>106.3</v>
      </c>
      <c r="HW6" s="176">
        <v>109.1</v>
      </c>
      <c r="HX6" s="176">
        <v>108.1</v>
      </c>
      <c r="HY6" s="176">
        <v>114.5</v>
      </c>
      <c r="HZ6" s="176">
        <v>126.2</v>
      </c>
      <c r="IA6" s="176">
        <v>121.7</v>
      </c>
      <c r="IB6" s="176">
        <v>114.1</v>
      </c>
      <c r="IC6" s="176">
        <v>111.9</v>
      </c>
      <c r="ID6" s="176">
        <v>111.7</v>
      </c>
      <c r="IE6" s="176">
        <v>107.8</v>
      </c>
      <c r="IF6" s="176">
        <v>105.5</v>
      </c>
      <c r="IG6" s="176">
        <v>107</v>
      </c>
      <c r="IH6" s="176">
        <v>113.7</v>
      </c>
      <c r="II6" s="176">
        <v>105.7</v>
      </c>
    </row>
    <row r="7" spans="1:243">
      <c r="A7" s="186"/>
      <c r="B7" s="7" t="str">
        <f>IF('0'!A1=1,"Дніпропетровська","Dnipropetrovsk")</f>
        <v>Дніпропетровська</v>
      </c>
      <c r="C7" s="32" t="s">
        <v>0</v>
      </c>
      <c r="D7" s="32">
        <v>110.64861579154007</v>
      </c>
      <c r="E7" s="32">
        <v>117.62183178922845</v>
      </c>
      <c r="F7" s="32">
        <v>116.29964463188053</v>
      </c>
      <c r="G7" s="32">
        <v>111.67123134095038</v>
      </c>
      <c r="H7" s="32">
        <v>116.29411431329031</v>
      </c>
      <c r="I7" s="32">
        <v>116.51900482391886</v>
      </c>
      <c r="J7" s="32">
        <v>112.6</v>
      </c>
      <c r="K7" s="32">
        <v>115.89238298992399</v>
      </c>
      <c r="L7" s="32">
        <v>111.76752445571127</v>
      </c>
      <c r="M7" s="32">
        <v>112.26473327989932</v>
      </c>
      <c r="N7" s="32">
        <v>112.82370916133263</v>
      </c>
      <c r="O7" s="32">
        <v>117.3420859649609</v>
      </c>
      <c r="P7" s="32">
        <v>109.89913149197596</v>
      </c>
      <c r="Q7" s="32">
        <v>107.30639434959362</v>
      </c>
      <c r="R7" s="32">
        <v>108.75610073703299</v>
      </c>
      <c r="S7" s="32">
        <v>110.76630234887662</v>
      </c>
      <c r="T7" s="32">
        <v>110.72063067035104</v>
      </c>
      <c r="U7" s="32">
        <v>106.82140809351925</v>
      </c>
      <c r="V7" s="32">
        <v>110.56774772993148</v>
      </c>
      <c r="W7" s="32">
        <v>111.59337074099253</v>
      </c>
      <c r="X7" s="32">
        <v>111.927621760078</v>
      </c>
      <c r="Y7" s="32">
        <v>109.35190399286617</v>
      </c>
      <c r="Z7" s="32">
        <v>115.81853615074344</v>
      </c>
      <c r="AA7" s="32">
        <v>114.18062633649289</v>
      </c>
      <c r="AB7" s="32">
        <v>126.4762645781846</v>
      </c>
      <c r="AC7" s="32">
        <v>126.08598980994395</v>
      </c>
      <c r="AD7" s="32">
        <v>128.85422022550335</v>
      </c>
      <c r="AE7" s="32">
        <v>123.85279251289198</v>
      </c>
      <c r="AF7" s="32">
        <v>125.30558438227787</v>
      </c>
      <c r="AG7" s="32">
        <v>124.38382455665591</v>
      </c>
      <c r="AH7" s="32">
        <v>122.23620537757122</v>
      </c>
      <c r="AI7" s="32">
        <v>123.75973770527274</v>
      </c>
      <c r="AJ7" s="32">
        <v>123.08309574899229</v>
      </c>
      <c r="AK7" s="32">
        <v>125.52535258102407</v>
      </c>
      <c r="AL7" s="32">
        <v>117.21867792755296</v>
      </c>
      <c r="AM7" s="32">
        <v>122.17056198076952</v>
      </c>
      <c r="AN7" s="32">
        <v>111.92316141890571</v>
      </c>
      <c r="AO7" s="32">
        <v>117.4738130207854</v>
      </c>
      <c r="AP7" s="32">
        <v>119.92942536951379</v>
      </c>
      <c r="AQ7" s="32">
        <v>124.1125295969935</v>
      </c>
      <c r="AR7" s="32">
        <v>122.01059832427171</v>
      </c>
      <c r="AS7" s="32">
        <v>121.43970356479237</v>
      </c>
      <c r="AT7" s="32">
        <v>123.03537677677883</v>
      </c>
      <c r="AU7" s="32">
        <v>122.59254288587482</v>
      </c>
      <c r="AV7" s="32">
        <v>123.8622016816627</v>
      </c>
      <c r="AW7" s="32">
        <v>125.5</v>
      </c>
      <c r="AX7" s="32">
        <v>132.34336306780628</v>
      </c>
      <c r="AY7" s="32">
        <v>119.3</v>
      </c>
      <c r="AZ7" s="32">
        <v>124</v>
      </c>
      <c r="BA7" s="37">
        <v>127.4</v>
      </c>
      <c r="BB7" s="38">
        <v>117.3</v>
      </c>
      <c r="BC7" s="32">
        <v>119.6499360485238</v>
      </c>
      <c r="BD7" s="32">
        <v>116.65834508817929</v>
      </c>
      <c r="BE7" s="32">
        <v>115</v>
      </c>
      <c r="BF7" s="32">
        <v>114.3</v>
      </c>
      <c r="BG7" s="32">
        <v>109.16838928525436</v>
      </c>
      <c r="BH7" s="32">
        <v>103.24319548020834</v>
      </c>
      <c r="BI7" s="32">
        <v>99.631333803039439</v>
      </c>
      <c r="BJ7" s="32">
        <v>100.1257712252454</v>
      </c>
      <c r="BK7" s="32">
        <v>102.50507444764158</v>
      </c>
      <c r="BL7" s="32">
        <v>104.99898916224362</v>
      </c>
      <c r="BM7" s="32">
        <v>110.6489427057486</v>
      </c>
      <c r="BN7" s="38">
        <v>109.2</v>
      </c>
      <c r="BO7" s="32">
        <v>107.08827327441053</v>
      </c>
      <c r="BP7" s="32">
        <v>102.23852424013094</v>
      </c>
      <c r="BQ7" s="32">
        <v>104.33603095541874</v>
      </c>
      <c r="BR7" s="32">
        <v>102.9</v>
      </c>
      <c r="BS7" s="32">
        <v>103.4785034883043</v>
      </c>
      <c r="BT7" s="32">
        <v>110.06817533537883</v>
      </c>
      <c r="BU7" s="32">
        <v>112.4877478782887</v>
      </c>
      <c r="BV7" s="32">
        <v>107.33834665999807</v>
      </c>
      <c r="BW7" s="32">
        <v>111.87576353324077</v>
      </c>
      <c r="BX7" s="32">
        <v>118.14678347134902</v>
      </c>
      <c r="BY7" s="32">
        <v>98.029799093622444</v>
      </c>
      <c r="BZ7" s="32">
        <v>100.65654317690938</v>
      </c>
      <c r="CA7" s="32">
        <v>97.440099245042134</v>
      </c>
      <c r="CB7" s="32">
        <v>104.80925048189668</v>
      </c>
      <c r="CC7" s="32">
        <v>103.71434612116411</v>
      </c>
      <c r="CD7" s="32">
        <v>104.5169466374528</v>
      </c>
      <c r="CE7" s="32">
        <v>105.06759146397775</v>
      </c>
      <c r="CF7" s="32">
        <v>101.16897414551339</v>
      </c>
      <c r="CG7" s="32">
        <v>93.490816185880334</v>
      </c>
      <c r="CH7" s="32">
        <v>91.985375686956601</v>
      </c>
      <c r="CI7" s="32">
        <v>85.128002397864691</v>
      </c>
      <c r="CJ7" s="32">
        <v>80.639536860034866</v>
      </c>
      <c r="CK7" s="32">
        <v>83.201622304692876</v>
      </c>
      <c r="CL7" s="32">
        <v>89.063250242263706</v>
      </c>
      <c r="CM7" s="32">
        <v>87.853131448057155</v>
      </c>
      <c r="CN7" s="32">
        <v>89.163582297488574</v>
      </c>
      <c r="CO7" s="32">
        <v>87.955800374697688</v>
      </c>
      <c r="CP7" s="32">
        <v>87.45705279604789</v>
      </c>
      <c r="CQ7" s="32">
        <v>88.139773086222689</v>
      </c>
      <c r="CR7" s="32">
        <v>90.315423182285897</v>
      </c>
      <c r="CS7" s="32">
        <v>100.79322062401809</v>
      </c>
      <c r="CT7" s="32">
        <v>101.96423972665536</v>
      </c>
      <c r="CU7" s="32">
        <v>107.64166596321816</v>
      </c>
      <c r="CV7" s="32">
        <v>104.94995950999093</v>
      </c>
      <c r="CW7" s="32">
        <v>112.05030202623017</v>
      </c>
      <c r="CX7" s="32">
        <v>112.27777827229902</v>
      </c>
      <c r="CY7" s="32">
        <v>117.66357510216172</v>
      </c>
      <c r="CZ7" s="32">
        <v>115.03175133777471</v>
      </c>
      <c r="DA7" s="32">
        <v>120.39925655067697</v>
      </c>
      <c r="DB7" s="32">
        <v>114.59921949739584</v>
      </c>
      <c r="DC7" s="32">
        <v>113.2383406983914</v>
      </c>
      <c r="DD7" s="32">
        <v>112.25849044837373</v>
      </c>
      <c r="DE7" s="32">
        <v>110.70736908311157</v>
      </c>
      <c r="DF7" s="32">
        <v>111.76572636978318</v>
      </c>
      <c r="DG7" s="32">
        <v>112.3</v>
      </c>
      <c r="DH7" s="32">
        <v>113.6</v>
      </c>
      <c r="DI7" s="32">
        <v>115.1</v>
      </c>
      <c r="DJ7" s="32">
        <v>107</v>
      </c>
      <c r="DK7" s="32">
        <v>104.4</v>
      </c>
      <c r="DL7" s="32">
        <v>102.5</v>
      </c>
      <c r="DM7" s="32">
        <v>100.8</v>
      </c>
      <c r="DN7" s="32">
        <v>106.6</v>
      </c>
      <c r="DO7" s="32">
        <v>112.4</v>
      </c>
      <c r="DP7" s="32">
        <v>111.3</v>
      </c>
      <c r="DQ7" s="32">
        <v>110</v>
      </c>
      <c r="DR7" s="32">
        <v>110.5</v>
      </c>
      <c r="DS7" s="32">
        <v>112.8</v>
      </c>
      <c r="DT7" s="32">
        <v>116.6</v>
      </c>
      <c r="DU7" s="32">
        <v>108</v>
      </c>
      <c r="DV7" s="32">
        <v>111.6</v>
      </c>
      <c r="DW7" s="32">
        <v>116</v>
      </c>
      <c r="DX7" s="32">
        <v>115.2</v>
      </c>
      <c r="DY7" s="32">
        <v>112.1</v>
      </c>
      <c r="DZ7" s="32">
        <v>112</v>
      </c>
      <c r="EA7" s="32">
        <v>106.4</v>
      </c>
      <c r="EB7" s="32">
        <v>110.7</v>
      </c>
      <c r="EC7" s="32">
        <v>112.8</v>
      </c>
      <c r="ED7" s="32">
        <v>111.1</v>
      </c>
      <c r="EE7" s="32">
        <v>107.3</v>
      </c>
      <c r="EF7" s="32">
        <v>110</v>
      </c>
      <c r="EG7" s="32">
        <v>109.5</v>
      </c>
      <c r="EH7" s="32">
        <v>108.2</v>
      </c>
      <c r="EI7" s="32">
        <v>105.6</v>
      </c>
      <c r="EJ7" s="32">
        <v>107.2</v>
      </c>
      <c r="EK7" s="32">
        <v>106.3</v>
      </c>
      <c r="EL7" s="32">
        <v>107.1</v>
      </c>
      <c r="EM7" s="32">
        <v>106.7</v>
      </c>
      <c r="EN7" s="32">
        <v>104.7</v>
      </c>
      <c r="EO7" s="32">
        <v>104.2</v>
      </c>
      <c r="EP7" s="32">
        <v>104.3</v>
      </c>
      <c r="EQ7" s="32">
        <v>106.6</v>
      </c>
      <c r="ER7" s="32">
        <v>103.2</v>
      </c>
      <c r="ES7" s="32">
        <v>99.7</v>
      </c>
      <c r="ET7" s="32">
        <v>102.18929687470025</v>
      </c>
      <c r="EU7" s="32">
        <v>97.753890026583818</v>
      </c>
      <c r="EV7" s="32">
        <v>97.3</v>
      </c>
      <c r="EW7" s="32">
        <v>99.9</v>
      </c>
      <c r="EX7" s="32">
        <v>95.2</v>
      </c>
      <c r="EY7" s="32">
        <v>93.4</v>
      </c>
      <c r="EZ7" s="32">
        <v>92.8</v>
      </c>
      <c r="FA7" s="32">
        <v>89.7</v>
      </c>
      <c r="FB7" s="32">
        <v>88.5</v>
      </c>
      <c r="FC7" s="32">
        <v>85.5</v>
      </c>
      <c r="FD7" s="32">
        <v>81.5</v>
      </c>
      <c r="FE7" s="32">
        <v>81.599999999999994</v>
      </c>
      <c r="FF7" s="32">
        <v>70.648661844018903</v>
      </c>
      <c r="FG7" s="32">
        <v>71.099999999999994</v>
      </c>
      <c r="FH7" s="32">
        <v>72.2</v>
      </c>
      <c r="FI7" s="32">
        <v>74.400000000000006</v>
      </c>
      <c r="FJ7" s="32">
        <v>78.115241625804899</v>
      </c>
      <c r="FK7" s="32">
        <v>79.3</v>
      </c>
      <c r="FL7" s="32">
        <v>83.1</v>
      </c>
      <c r="FM7" s="33">
        <v>83.8</v>
      </c>
      <c r="FN7" s="33">
        <v>86.4</v>
      </c>
      <c r="FO7" s="33">
        <v>82.6</v>
      </c>
      <c r="FP7" s="33">
        <v>86.8</v>
      </c>
      <c r="FQ7" s="33">
        <v>91</v>
      </c>
      <c r="FR7" s="33">
        <v>101.3</v>
      </c>
      <c r="FS7" s="33">
        <v>107.9</v>
      </c>
      <c r="FT7" s="33">
        <v>111.2</v>
      </c>
      <c r="FU7" s="33">
        <v>108.0212485721828</v>
      </c>
      <c r="FV7" s="33">
        <v>105.5</v>
      </c>
      <c r="FW7" s="33">
        <v>108.1</v>
      </c>
      <c r="FX7" s="33">
        <v>101.1</v>
      </c>
      <c r="FY7" s="33">
        <v>102.4</v>
      </c>
      <c r="FZ7" s="33">
        <v>105.69477636664716</v>
      </c>
      <c r="GA7" s="33">
        <v>116.6</v>
      </c>
      <c r="GB7" s="24">
        <v>116.3</v>
      </c>
      <c r="GC7" s="24">
        <v>117.2</v>
      </c>
      <c r="GD7" s="33">
        <v>117.8</v>
      </c>
      <c r="GE7" s="24">
        <v>118.6</v>
      </c>
      <c r="GF7" s="33">
        <v>119.8</v>
      </c>
      <c r="GG7" s="33">
        <v>117.6</v>
      </c>
      <c r="GH7" s="33">
        <v>118.2</v>
      </c>
      <c r="GI7" s="33">
        <v>117.01523408761845</v>
      </c>
      <c r="GJ7" s="33">
        <v>121.92519344255578</v>
      </c>
      <c r="GK7" s="33">
        <v>124.2</v>
      </c>
      <c r="GL7" s="172">
        <v>123.37301245642999</v>
      </c>
      <c r="GM7" s="172">
        <v>117</v>
      </c>
      <c r="GN7" s="172">
        <v>112.30817195427426</v>
      </c>
      <c r="GO7" s="172">
        <v>115.35135047833658</v>
      </c>
      <c r="GP7" s="172">
        <v>116.7144330369787</v>
      </c>
      <c r="GQ7" s="172">
        <v>116.68825149360208</v>
      </c>
      <c r="GR7" s="172">
        <v>115.83388936183948</v>
      </c>
      <c r="GS7" s="172">
        <v>117.16075253745093</v>
      </c>
      <c r="GT7" s="172">
        <v>117.76114690754284</v>
      </c>
      <c r="GU7" s="172">
        <v>115.98386622899129</v>
      </c>
      <c r="GV7" s="172">
        <v>117.78471269341098</v>
      </c>
      <c r="GW7" s="172">
        <v>113.78849876846196</v>
      </c>
      <c r="GX7" s="172">
        <v>113.10028300362366</v>
      </c>
      <c r="GY7" s="172">
        <v>113</v>
      </c>
      <c r="GZ7" s="172">
        <v>111.5</v>
      </c>
      <c r="HA7" s="172">
        <v>114.1</v>
      </c>
      <c r="HB7" s="172">
        <v>115.1</v>
      </c>
      <c r="HC7" s="172">
        <v>111.2</v>
      </c>
      <c r="HD7" s="176">
        <v>110.656048866322</v>
      </c>
      <c r="HE7" s="176">
        <v>112.2608796289</v>
      </c>
      <c r="HF7" s="176">
        <v>113.1</v>
      </c>
      <c r="HG7" s="176">
        <v>114.9</v>
      </c>
      <c r="HH7" s="176">
        <v>111.7</v>
      </c>
      <c r="HI7" s="176">
        <v>114.5</v>
      </c>
      <c r="HJ7" s="176">
        <v>114.338141548309</v>
      </c>
      <c r="HK7" s="176">
        <v>113.71848904577701</v>
      </c>
      <c r="HL7" s="176">
        <v>114.8</v>
      </c>
      <c r="HM7" s="176">
        <v>110.8</v>
      </c>
      <c r="HN7" s="176">
        <v>98</v>
      </c>
      <c r="HO7" s="176">
        <v>102.5</v>
      </c>
      <c r="HP7" s="176">
        <v>105.1</v>
      </c>
      <c r="HQ7" s="176">
        <v>105</v>
      </c>
      <c r="HR7" s="176">
        <v>103.6</v>
      </c>
      <c r="HS7" s="176">
        <v>106.7</v>
      </c>
      <c r="HT7" s="176">
        <v>107.2</v>
      </c>
      <c r="HU7" s="176">
        <v>104.7</v>
      </c>
      <c r="HV7" s="176">
        <v>104.3</v>
      </c>
      <c r="HW7" s="176">
        <v>107.6</v>
      </c>
      <c r="HX7" s="176">
        <v>105.1</v>
      </c>
      <c r="HY7" s="176">
        <v>108.9</v>
      </c>
      <c r="HZ7" s="176">
        <v>115.6</v>
      </c>
      <c r="IA7" s="176">
        <v>113</v>
      </c>
      <c r="IB7" s="176">
        <v>109.6</v>
      </c>
      <c r="IC7" s="176">
        <v>105.1</v>
      </c>
      <c r="ID7" s="176">
        <v>109.6</v>
      </c>
      <c r="IE7" s="176">
        <v>103.7</v>
      </c>
      <c r="IF7" s="176">
        <v>102.2</v>
      </c>
      <c r="IG7" s="176">
        <v>105.3</v>
      </c>
      <c r="IH7" s="176">
        <v>109.5</v>
      </c>
      <c r="II7" s="176">
        <v>103.3</v>
      </c>
    </row>
    <row r="8" spans="1:243">
      <c r="A8" s="186"/>
      <c r="B8" s="7" t="str">
        <f>IF('0'!A1=1,"Донецька**","Donetsk**")</f>
        <v>Донецька**</v>
      </c>
      <c r="C8" s="32" t="s">
        <v>0</v>
      </c>
      <c r="D8" s="32">
        <v>112.03966156537651</v>
      </c>
      <c r="E8" s="32">
        <v>115.2119223101769</v>
      </c>
      <c r="F8" s="32">
        <v>113.5615509962105</v>
      </c>
      <c r="G8" s="32">
        <v>110.51600265182539</v>
      </c>
      <c r="H8" s="32">
        <v>114.38902654829742</v>
      </c>
      <c r="I8" s="32">
        <v>116.58580979393713</v>
      </c>
      <c r="J8" s="32">
        <v>117</v>
      </c>
      <c r="K8" s="32">
        <v>116.6387808285286</v>
      </c>
      <c r="L8" s="32">
        <v>115.87935626426211</v>
      </c>
      <c r="M8" s="32">
        <v>113.91288085350449</v>
      </c>
      <c r="N8" s="32">
        <v>112.58810527023917</v>
      </c>
      <c r="O8" s="32">
        <v>121.21727594828418</v>
      </c>
      <c r="P8" s="32">
        <v>115.35659007115778</v>
      </c>
      <c r="Q8" s="32">
        <v>109.61829316652216</v>
      </c>
      <c r="R8" s="32">
        <v>116.32870837221085</v>
      </c>
      <c r="S8" s="32">
        <v>116.88723381413081</v>
      </c>
      <c r="T8" s="32">
        <v>114.49887153129222</v>
      </c>
      <c r="U8" s="32">
        <v>113.87384445774234</v>
      </c>
      <c r="V8" s="32">
        <v>111.9323814299299</v>
      </c>
      <c r="W8" s="32">
        <v>116.92517094267201</v>
      </c>
      <c r="X8" s="32">
        <v>112.18575859042485</v>
      </c>
      <c r="Y8" s="32">
        <v>111.23885087118605</v>
      </c>
      <c r="Z8" s="32">
        <v>112.00868568842532</v>
      </c>
      <c r="AA8" s="32">
        <v>120.37576714172076</v>
      </c>
      <c r="AB8" s="32">
        <v>124.99078377126087</v>
      </c>
      <c r="AC8" s="32">
        <v>126.75236881505978</v>
      </c>
      <c r="AD8" s="32">
        <v>124.1652400523454</v>
      </c>
      <c r="AE8" s="32">
        <v>122.40675387665122</v>
      </c>
      <c r="AF8" s="32">
        <v>122.94926458325374</v>
      </c>
      <c r="AG8" s="32">
        <v>121.16112807208461</v>
      </c>
      <c r="AH8" s="32">
        <v>123.58695477173289</v>
      </c>
      <c r="AI8" s="32">
        <v>124.49920454803197</v>
      </c>
      <c r="AJ8" s="32">
        <v>125.25059763236322</v>
      </c>
      <c r="AK8" s="32">
        <v>128.86468265200733</v>
      </c>
      <c r="AL8" s="32">
        <v>121.43013220443159</v>
      </c>
      <c r="AM8" s="32">
        <v>111.95257598623752</v>
      </c>
      <c r="AN8" s="32">
        <v>112.95687903594698</v>
      </c>
      <c r="AO8" s="32">
        <v>119.62030657798228</v>
      </c>
      <c r="AP8" s="32">
        <v>115.78033181620644</v>
      </c>
      <c r="AQ8" s="32">
        <v>117.91996520513152</v>
      </c>
      <c r="AR8" s="32">
        <v>117.60349145212953</v>
      </c>
      <c r="AS8" s="32">
        <v>115.36624923994458</v>
      </c>
      <c r="AT8" s="32">
        <v>117.14689332974727</v>
      </c>
      <c r="AU8" s="32">
        <v>114.16483928312884</v>
      </c>
      <c r="AV8" s="32">
        <v>115.72079186334828</v>
      </c>
      <c r="AW8" s="32">
        <v>118.6</v>
      </c>
      <c r="AX8" s="32">
        <v>127.72881539622681</v>
      </c>
      <c r="AY8" s="32">
        <v>119</v>
      </c>
      <c r="AZ8" s="32">
        <v>116.8</v>
      </c>
      <c r="BA8" s="37">
        <v>116.2</v>
      </c>
      <c r="BB8" s="38">
        <v>116.5</v>
      </c>
      <c r="BC8" s="32">
        <v>116.70849493596955</v>
      </c>
      <c r="BD8" s="32">
        <v>117.21680766676704</v>
      </c>
      <c r="BE8" s="32">
        <v>114.2</v>
      </c>
      <c r="BF8" s="32">
        <v>113.6</v>
      </c>
      <c r="BG8" s="32">
        <v>112.10269128554421</v>
      </c>
      <c r="BH8" s="32">
        <v>106.23135480409272</v>
      </c>
      <c r="BI8" s="32">
        <v>106.42170651566443</v>
      </c>
      <c r="BJ8" s="32">
        <v>109.2730432322996</v>
      </c>
      <c r="BK8" s="32">
        <v>108.60398878586894</v>
      </c>
      <c r="BL8" s="32">
        <v>113.66026468186443</v>
      </c>
      <c r="BM8" s="32">
        <v>107.61181221753586</v>
      </c>
      <c r="BN8" s="38">
        <v>111.2</v>
      </c>
      <c r="BO8" s="32">
        <v>112.8013016919093</v>
      </c>
      <c r="BP8" s="32">
        <v>110.72338878192542</v>
      </c>
      <c r="BQ8" s="32">
        <v>113.51759781619195</v>
      </c>
      <c r="BR8" s="32">
        <v>111.8</v>
      </c>
      <c r="BS8" s="32">
        <v>113.50054689273188</v>
      </c>
      <c r="BT8" s="32">
        <v>116.65543273195618</v>
      </c>
      <c r="BU8" s="32">
        <v>115.88078073734273</v>
      </c>
      <c r="BV8" s="32">
        <v>111.27730890135973</v>
      </c>
      <c r="BW8" s="32">
        <v>116.16544816789151</v>
      </c>
      <c r="BX8" s="32">
        <v>116.52062185440192</v>
      </c>
      <c r="BY8" s="32">
        <v>109.52884913704359</v>
      </c>
      <c r="BZ8" s="32">
        <v>107.45769829927278</v>
      </c>
      <c r="CA8" s="32">
        <v>104.62458577995847</v>
      </c>
      <c r="CB8" s="32">
        <v>105.70530076281095</v>
      </c>
      <c r="CC8" s="32">
        <v>106.9700097459547</v>
      </c>
      <c r="CD8" s="32">
        <v>106.46361936292463</v>
      </c>
      <c r="CE8" s="32">
        <v>106.61038182449028</v>
      </c>
      <c r="CF8" s="32">
        <v>100.07096124596261</v>
      </c>
      <c r="CG8" s="32">
        <v>90.810358026912041</v>
      </c>
      <c r="CH8" s="32">
        <v>88.6827301829654</v>
      </c>
      <c r="CI8" s="32">
        <v>83.95351039291107</v>
      </c>
      <c r="CJ8" s="32">
        <v>83.34092397793269</v>
      </c>
      <c r="CK8" s="32">
        <v>87.497852016282863</v>
      </c>
      <c r="CL8" s="32">
        <v>87.696657666988798</v>
      </c>
      <c r="CM8" s="32">
        <v>87.192206977964346</v>
      </c>
      <c r="CN8" s="32">
        <v>88.092638810924413</v>
      </c>
      <c r="CO8" s="32">
        <v>86.722861957894438</v>
      </c>
      <c r="CP8" s="32">
        <v>85.633450927364592</v>
      </c>
      <c r="CQ8" s="32">
        <v>85.656308635678855</v>
      </c>
      <c r="CR8" s="32">
        <v>92.614153046688529</v>
      </c>
      <c r="CS8" s="32">
        <v>101.50756740709885</v>
      </c>
      <c r="CT8" s="32">
        <v>105.5998212392267</v>
      </c>
      <c r="CU8" s="32">
        <v>108.4792996080034</v>
      </c>
      <c r="CV8" s="32">
        <v>104.514296166218</v>
      </c>
      <c r="CW8" s="32">
        <v>106.0499911759544</v>
      </c>
      <c r="CX8" s="32">
        <v>112.50262327825028</v>
      </c>
      <c r="CY8" s="32">
        <v>115.22524073853678</v>
      </c>
      <c r="CZ8" s="32">
        <v>114.5439489823148</v>
      </c>
      <c r="DA8" s="32">
        <v>114.51188070070046</v>
      </c>
      <c r="DB8" s="32">
        <v>115.41396926749353</v>
      </c>
      <c r="DC8" s="32">
        <v>114.63687229221665</v>
      </c>
      <c r="DD8" s="32">
        <v>112.22201109552967</v>
      </c>
      <c r="DE8" s="32">
        <v>113.71193562620073</v>
      </c>
      <c r="DF8" s="32">
        <v>112.25612526209601</v>
      </c>
      <c r="DG8" s="32">
        <v>112.5</v>
      </c>
      <c r="DH8" s="32">
        <v>113.9</v>
      </c>
      <c r="DI8" s="32">
        <v>115.1</v>
      </c>
      <c r="DJ8" s="32">
        <v>112.4</v>
      </c>
      <c r="DK8" s="32">
        <v>108.7</v>
      </c>
      <c r="DL8" s="32">
        <v>104.9</v>
      </c>
      <c r="DM8" s="32">
        <v>108.7</v>
      </c>
      <c r="DN8" s="32">
        <v>111.1</v>
      </c>
      <c r="DO8" s="32">
        <v>110.6</v>
      </c>
      <c r="DP8" s="32">
        <v>113</v>
      </c>
      <c r="DQ8" s="32">
        <v>110.3</v>
      </c>
      <c r="DR8" s="32">
        <v>110.7</v>
      </c>
      <c r="DS8" s="32">
        <v>112.6</v>
      </c>
      <c r="DT8" s="32">
        <v>115.2</v>
      </c>
      <c r="DU8" s="32">
        <v>111.9</v>
      </c>
      <c r="DV8" s="32">
        <v>113.8</v>
      </c>
      <c r="DW8" s="32">
        <v>114.1</v>
      </c>
      <c r="DX8" s="32">
        <v>115</v>
      </c>
      <c r="DY8" s="32">
        <v>112.3</v>
      </c>
      <c r="DZ8" s="32">
        <v>110.7</v>
      </c>
      <c r="EA8" s="32">
        <v>108.8</v>
      </c>
      <c r="EB8" s="32">
        <v>111.2</v>
      </c>
      <c r="EC8" s="32">
        <v>112.4</v>
      </c>
      <c r="ED8" s="32">
        <v>109.4</v>
      </c>
      <c r="EE8" s="32">
        <v>109.4</v>
      </c>
      <c r="EF8" s="32">
        <v>105.1</v>
      </c>
      <c r="EG8" s="32">
        <v>109.1</v>
      </c>
      <c r="EH8" s="32">
        <v>108.8</v>
      </c>
      <c r="EI8" s="32">
        <v>106</v>
      </c>
      <c r="EJ8" s="32">
        <v>105.9</v>
      </c>
      <c r="EK8" s="32">
        <v>106.8</v>
      </c>
      <c r="EL8" s="32">
        <v>106.2</v>
      </c>
      <c r="EM8" s="32">
        <v>106</v>
      </c>
      <c r="EN8" s="32">
        <v>104</v>
      </c>
      <c r="EO8" s="32">
        <v>102</v>
      </c>
      <c r="EP8" s="32">
        <v>106.7</v>
      </c>
      <c r="EQ8" s="32">
        <v>103.7</v>
      </c>
      <c r="ER8" s="32">
        <v>105.4</v>
      </c>
      <c r="ES8" s="32">
        <v>104.5</v>
      </c>
      <c r="ET8" s="32">
        <v>99.75589576270859</v>
      </c>
      <c r="EU8" s="32">
        <v>93.154184390224884</v>
      </c>
      <c r="EV8" s="32">
        <v>94.3</v>
      </c>
      <c r="EW8" s="32">
        <v>68.8</v>
      </c>
      <c r="EX8" s="32">
        <v>67.7</v>
      </c>
      <c r="EY8" s="32">
        <v>80</v>
      </c>
      <c r="EZ8" s="32">
        <v>82.9</v>
      </c>
      <c r="FA8" s="32">
        <v>89</v>
      </c>
      <c r="FB8" s="32">
        <v>87.6</v>
      </c>
      <c r="FC8" s="32">
        <v>92.2</v>
      </c>
      <c r="FD8" s="32">
        <v>86.4</v>
      </c>
      <c r="FE8" s="32">
        <v>76.099999999999994</v>
      </c>
      <c r="FF8" s="32">
        <v>78.72054488432579</v>
      </c>
      <c r="FG8" s="32">
        <v>82.3</v>
      </c>
      <c r="FH8" s="32">
        <v>80.5</v>
      </c>
      <c r="FI8" s="32">
        <v>115.8</v>
      </c>
      <c r="FJ8" s="32">
        <v>111.02283969484064</v>
      </c>
      <c r="FK8" s="32">
        <v>101.6</v>
      </c>
      <c r="FL8" s="32">
        <v>94.5</v>
      </c>
      <c r="FM8" s="33">
        <v>85.8</v>
      </c>
      <c r="FN8" s="33">
        <v>86.9</v>
      </c>
      <c r="FO8" s="33">
        <v>78.400000000000006</v>
      </c>
      <c r="FP8" s="33">
        <v>85.3</v>
      </c>
      <c r="FQ8" s="33">
        <v>105.3</v>
      </c>
      <c r="FR8" s="33">
        <v>101.6</v>
      </c>
      <c r="FS8" s="33">
        <v>106.5</v>
      </c>
      <c r="FT8" s="33">
        <v>108.8</v>
      </c>
      <c r="FU8" s="33">
        <v>101.33855121712922</v>
      </c>
      <c r="FV8" s="33">
        <v>107.3</v>
      </c>
      <c r="FW8" s="33">
        <v>101</v>
      </c>
      <c r="FX8" s="33">
        <v>113.4</v>
      </c>
      <c r="FY8" s="33">
        <v>104.8</v>
      </c>
      <c r="FZ8" s="33">
        <v>110.82716160690323</v>
      </c>
      <c r="GA8" s="33">
        <v>112.8</v>
      </c>
      <c r="GB8" s="24">
        <v>113.3</v>
      </c>
      <c r="GC8" s="24">
        <v>101.2</v>
      </c>
      <c r="GD8" s="33">
        <v>105.6</v>
      </c>
      <c r="GE8" s="24">
        <v>112.5</v>
      </c>
      <c r="GF8" s="33">
        <v>115.6</v>
      </c>
      <c r="GG8" s="33">
        <v>111.8</v>
      </c>
      <c r="GH8" s="33">
        <v>110.9</v>
      </c>
      <c r="GI8" s="33">
        <v>112.82173027971083</v>
      </c>
      <c r="GJ8" s="33">
        <v>103.0339251111692</v>
      </c>
      <c r="GK8" s="33">
        <v>116.5</v>
      </c>
      <c r="GL8" s="172">
        <v>119.87573043199436</v>
      </c>
      <c r="GM8" s="172">
        <v>111.1</v>
      </c>
      <c r="GN8" s="172">
        <v>107.05451661813392</v>
      </c>
      <c r="GO8" s="172">
        <v>109.01475846238858</v>
      </c>
      <c r="GP8" s="172">
        <v>118.30950691566684</v>
      </c>
      <c r="GQ8" s="172">
        <v>115.50413155748707</v>
      </c>
      <c r="GR8" s="172">
        <v>107.8062621528277</v>
      </c>
      <c r="GS8" s="172">
        <v>111.40943502045246</v>
      </c>
      <c r="GT8" s="172">
        <v>113.74971488430172</v>
      </c>
      <c r="GU8" s="172">
        <v>110.06307611629427</v>
      </c>
      <c r="GV8" s="172">
        <v>110.42210394367858</v>
      </c>
      <c r="GW8" s="172">
        <v>107.80365179575821</v>
      </c>
      <c r="GX8" s="172">
        <v>101.76594663781725</v>
      </c>
      <c r="GY8" s="172">
        <v>106.8</v>
      </c>
      <c r="GZ8" s="172">
        <v>112</v>
      </c>
      <c r="HA8" s="172">
        <v>114.1</v>
      </c>
      <c r="HB8" s="172">
        <v>108.9</v>
      </c>
      <c r="HC8" s="172">
        <v>99.8</v>
      </c>
      <c r="HD8" s="176">
        <v>113.61487937277001</v>
      </c>
      <c r="HE8" s="176">
        <v>109.197693896704</v>
      </c>
      <c r="HF8" s="176">
        <v>108.5</v>
      </c>
      <c r="HG8" s="176">
        <v>108.4</v>
      </c>
      <c r="HH8" s="176">
        <v>109</v>
      </c>
      <c r="HI8" s="176">
        <v>109.6</v>
      </c>
      <c r="HJ8" s="176">
        <v>109.840096551672</v>
      </c>
      <c r="HK8" s="176">
        <v>110.731848157611</v>
      </c>
      <c r="HL8" s="176">
        <v>104.3</v>
      </c>
      <c r="HM8" s="176">
        <v>104.2</v>
      </c>
      <c r="HN8" s="176">
        <v>99</v>
      </c>
      <c r="HO8" s="176">
        <v>101.1</v>
      </c>
      <c r="HP8" s="176">
        <v>96.2</v>
      </c>
      <c r="HQ8" s="176">
        <v>105.3</v>
      </c>
      <c r="HR8" s="176">
        <v>102.7</v>
      </c>
      <c r="HS8" s="176">
        <v>106.2</v>
      </c>
      <c r="HT8" s="176">
        <v>110.2</v>
      </c>
      <c r="HU8" s="176">
        <v>104.1</v>
      </c>
      <c r="HV8" s="176">
        <v>106.2</v>
      </c>
      <c r="HW8" s="176">
        <v>110.6</v>
      </c>
      <c r="HX8" s="176">
        <v>106.7</v>
      </c>
      <c r="HY8" s="176">
        <v>118.2</v>
      </c>
      <c r="HZ8" s="176">
        <v>101.5</v>
      </c>
      <c r="IA8" s="176">
        <v>109.8</v>
      </c>
      <c r="IB8" s="176">
        <v>108.3</v>
      </c>
      <c r="IC8" s="176">
        <v>105</v>
      </c>
      <c r="ID8" s="176">
        <v>105.1</v>
      </c>
      <c r="IE8" s="176">
        <v>103.5</v>
      </c>
      <c r="IF8" s="176">
        <v>96.9</v>
      </c>
      <c r="IG8" s="176">
        <v>103.3</v>
      </c>
      <c r="IH8" s="176">
        <v>105</v>
      </c>
      <c r="II8" s="176">
        <v>102.1</v>
      </c>
    </row>
    <row r="9" spans="1:243">
      <c r="A9" s="186"/>
      <c r="B9" s="7" t="str">
        <f>IF('0'!A1=1,"Житомирська","Zhytomyr")</f>
        <v>Житомирська</v>
      </c>
      <c r="C9" s="32" t="s">
        <v>0</v>
      </c>
      <c r="D9" s="32">
        <v>125.82975153979713</v>
      </c>
      <c r="E9" s="32">
        <v>125.07927534829223</v>
      </c>
      <c r="F9" s="32">
        <v>122.77934001426519</v>
      </c>
      <c r="G9" s="32">
        <v>116.69697251862056</v>
      </c>
      <c r="H9" s="32">
        <v>121.92817200098116</v>
      </c>
      <c r="I9" s="32">
        <v>124.58298976842458</v>
      </c>
      <c r="J9" s="32">
        <v>121.2</v>
      </c>
      <c r="K9" s="32">
        <v>121.33017008813695</v>
      </c>
      <c r="L9" s="32">
        <v>121.91918879433179</v>
      </c>
      <c r="M9" s="32">
        <v>120.56393479178561</v>
      </c>
      <c r="N9" s="32">
        <v>115.39408174071184</v>
      </c>
      <c r="O9" s="32">
        <v>123.98263870788452</v>
      </c>
      <c r="P9" s="32">
        <v>111.75217256686653</v>
      </c>
      <c r="Q9" s="32">
        <v>114.09351726782585</v>
      </c>
      <c r="R9" s="32">
        <v>115.68233393035091</v>
      </c>
      <c r="S9" s="32">
        <v>119.4334928013688</v>
      </c>
      <c r="T9" s="32">
        <v>123.33981459716338</v>
      </c>
      <c r="U9" s="32">
        <v>119.33387144521322</v>
      </c>
      <c r="V9" s="32">
        <v>116.25958307672778</v>
      </c>
      <c r="W9" s="32">
        <v>121.9604296614614</v>
      </c>
      <c r="X9" s="32">
        <v>115.741742382326</v>
      </c>
      <c r="Y9" s="32">
        <v>114.66687520775787</v>
      </c>
      <c r="Z9" s="32">
        <v>118.43387189135268</v>
      </c>
      <c r="AA9" s="32">
        <v>120.3</v>
      </c>
      <c r="AB9" s="32">
        <v>129.4801152078777</v>
      </c>
      <c r="AC9" s="32">
        <v>130.29961005304588</v>
      </c>
      <c r="AD9" s="32">
        <v>129.27173911189382</v>
      </c>
      <c r="AE9" s="32">
        <v>127.63058592182531</v>
      </c>
      <c r="AF9" s="32">
        <v>125.4473362589476</v>
      </c>
      <c r="AG9" s="32">
        <v>120.10154045115073</v>
      </c>
      <c r="AH9" s="32">
        <v>121.35154518322067</v>
      </c>
      <c r="AI9" s="32">
        <v>121.86048143768338</v>
      </c>
      <c r="AJ9" s="32">
        <v>120.45199359617106</v>
      </c>
      <c r="AK9" s="32">
        <v>124.21496420422395</v>
      </c>
      <c r="AL9" s="32">
        <v>117.8640533805318</v>
      </c>
      <c r="AM9" s="32">
        <v>114.40615649827851</v>
      </c>
      <c r="AN9" s="32">
        <v>115.87274373029791</v>
      </c>
      <c r="AO9" s="32">
        <v>113.80994647207845</v>
      </c>
      <c r="AP9" s="32">
        <v>115.80612994636576</v>
      </c>
      <c r="AQ9" s="32">
        <v>118.45207667190984</v>
      </c>
      <c r="AR9" s="32">
        <v>120.6366015642927</v>
      </c>
      <c r="AS9" s="32">
        <v>119.89231495785509</v>
      </c>
      <c r="AT9" s="32">
        <v>118.3457776427815</v>
      </c>
      <c r="AU9" s="32">
        <v>115.94050601305752</v>
      </c>
      <c r="AV9" s="32">
        <v>126.93407305767997</v>
      </c>
      <c r="AW9" s="32">
        <v>126.8</v>
      </c>
      <c r="AX9" s="32">
        <v>134.11499485443136</v>
      </c>
      <c r="AY9" s="32">
        <v>124.3</v>
      </c>
      <c r="AZ9" s="32">
        <v>124.3</v>
      </c>
      <c r="BA9" s="37">
        <v>129.1</v>
      </c>
      <c r="BB9" s="38">
        <v>127.3</v>
      </c>
      <c r="BC9" s="32">
        <v>125.27874946075883</v>
      </c>
      <c r="BD9" s="32">
        <v>122.43120472976543</v>
      </c>
      <c r="BE9" s="32">
        <v>123.5</v>
      </c>
      <c r="BF9" s="32">
        <v>122.8</v>
      </c>
      <c r="BG9" s="32">
        <v>123.42951006640531</v>
      </c>
      <c r="BH9" s="32">
        <v>113.73384041433856</v>
      </c>
      <c r="BI9" s="32">
        <v>111.48676043169804</v>
      </c>
      <c r="BJ9" s="32">
        <v>114.004488616214</v>
      </c>
      <c r="BK9" s="32">
        <v>117.27155216415233</v>
      </c>
      <c r="BL9" s="32">
        <v>114.54272158068351</v>
      </c>
      <c r="BM9" s="32">
        <v>109.15981363829179</v>
      </c>
      <c r="BN9" s="38">
        <v>111.1</v>
      </c>
      <c r="BO9" s="32">
        <v>115.61432450390227</v>
      </c>
      <c r="BP9" s="32">
        <v>117.88607018408692</v>
      </c>
      <c r="BQ9" s="32">
        <v>119.81151418464086</v>
      </c>
      <c r="BR9" s="32">
        <v>119.2</v>
      </c>
      <c r="BS9" s="32">
        <v>117.23213854031206</v>
      </c>
      <c r="BT9" s="32">
        <v>119.65019881771323</v>
      </c>
      <c r="BU9" s="32">
        <v>117.47597141213345</v>
      </c>
      <c r="BV9" s="32">
        <v>112.03394151203241</v>
      </c>
      <c r="BW9" s="32">
        <v>118.27757443161389</v>
      </c>
      <c r="BX9" s="32">
        <v>119.36048977838026</v>
      </c>
      <c r="BY9" s="32">
        <v>112.45439790055337</v>
      </c>
      <c r="BZ9" s="32">
        <v>109.2902291284737</v>
      </c>
      <c r="CA9" s="32">
        <v>106.7456134166604</v>
      </c>
      <c r="CB9" s="32">
        <v>102.34361680038552</v>
      </c>
      <c r="CC9" s="32">
        <v>104.19208570561483</v>
      </c>
      <c r="CD9" s="32">
        <v>106.65412542301948</v>
      </c>
      <c r="CE9" s="32">
        <v>106.98997314659307</v>
      </c>
      <c r="CF9" s="32">
        <v>107.51347802405152</v>
      </c>
      <c r="CG9" s="32">
        <v>104.13060000486621</v>
      </c>
      <c r="CH9" s="32">
        <v>100.68806591272921</v>
      </c>
      <c r="CI9" s="32">
        <v>90.831297185050985</v>
      </c>
      <c r="CJ9" s="32">
        <v>88.365052945920439</v>
      </c>
      <c r="CK9" s="32">
        <v>92.646951601228338</v>
      </c>
      <c r="CL9" s="32">
        <v>94.222636669136719</v>
      </c>
      <c r="CM9" s="32">
        <v>93.858756978313977</v>
      </c>
      <c r="CN9" s="32">
        <v>95.521893051824705</v>
      </c>
      <c r="CO9" s="32">
        <v>93.063643117634442</v>
      </c>
      <c r="CP9" s="32">
        <v>89.755828463783558</v>
      </c>
      <c r="CQ9" s="32">
        <v>89.472255035706482</v>
      </c>
      <c r="CR9" s="32">
        <v>88.564212036842179</v>
      </c>
      <c r="CS9" s="32">
        <v>93.680976206561468</v>
      </c>
      <c r="CT9" s="32">
        <v>101.74505715961091</v>
      </c>
      <c r="CU9" s="32">
        <v>106.35565078880478</v>
      </c>
      <c r="CV9" s="32">
        <v>106.36682356119567</v>
      </c>
      <c r="CW9" s="32">
        <v>106.8780549151607</v>
      </c>
      <c r="CX9" s="32">
        <v>106.94613201120268</v>
      </c>
      <c r="CY9" s="32">
        <v>115.66080239714802</v>
      </c>
      <c r="CZ9" s="32">
        <v>114.90598373955427</v>
      </c>
      <c r="DA9" s="32">
        <v>113.11702976478232</v>
      </c>
      <c r="DB9" s="32">
        <v>112.48725073750764</v>
      </c>
      <c r="DC9" s="32">
        <v>111.36793305092695</v>
      </c>
      <c r="DD9" s="32">
        <v>111.59624053127077</v>
      </c>
      <c r="DE9" s="32">
        <v>113.90969648431957</v>
      </c>
      <c r="DF9" s="32">
        <v>111.01588604955364</v>
      </c>
      <c r="DG9" s="32">
        <v>113.2</v>
      </c>
      <c r="DH9" s="32">
        <v>112.6</v>
      </c>
      <c r="DI9" s="32">
        <v>111.9</v>
      </c>
      <c r="DJ9" s="32">
        <v>110.6</v>
      </c>
      <c r="DK9" s="32">
        <v>101.1</v>
      </c>
      <c r="DL9" s="32">
        <v>100.2</v>
      </c>
      <c r="DM9" s="32">
        <v>103.4</v>
      </c>
      <c r="DN9" s="32">
        <v>107.3</v>
      </c>
      <c r="DO9" s="32">
        <v>106.1</v>
      </c>
      <c r="DP9" s="32">
        <v>109.4</v>
      </c>
      <c r="DQ9" s="32">
        <v>108.4</v>
      </c>
      <c r="DR9" s="32">
        <v>108.3</v>
      </c>
      <c r="DS9" s="32">
        <v>112.4</v>
      </c>
      <c r="DT9" s="32">
        <v>112.7</v>
      </c>
      <c r="DU9" s="32">
        <v>114.2</v>
      </c>
      <c r="DV9" s="32">
        <v>114.8</v>
      </c>
      <c r="DW9" s="32">
        <v>120.6</v>
      </c>
      <c r="DX9" s="32">
        <v>116.5</v>
      </c>
      <c r="DY9" s="32">
        <v>116.9</v>
      </c>
      <c r="DZ9" s="32">
        <v>114.5</v>
      </c>
      <c r="EA9" s="32">
        <v>113.2</v>
      </c>
      <c r="EB9" s="32">
        <v>118.6</v>
      </c>
      <c r="EC9" s="32">
        <v>116.5</v>
      </c>
      <c r="ED9" s="32">
        <v>110.5</v>
      </c>
      <c r="EE9" s="32">
        <v>111.2</v>
      </c>
      <c r="EF9" s="32">
        <v>111.1</v>
      </c>
      <c r="EG9" s="32">
        <v>110.5</v>
      </c>
      <c r="EH9" s="32">
        <v>112.4</v>
      </c>
      <c r="EI9" s="32">
        <v>109.3</v>
      </c>
      <c r="EJ9" s="32">
        <v>111.4</v>
      </c>
      <c r="EK9" s="32">
        <v>111</v>
      </c>
      <c r="EL9" s="32">
        <v>109.3</v>
      </c>
      <c r="EM9" s="32">
        <v>108.9</v>
      </c>
      <c r="EN9" s="32">
        <v>104.9</v>
      </c>
      <c r="EO9" s="32">
        <v>106.3</v>
      </c>
      <c r="EP9" s="32">
        <v>109.5</v>
      </c>
      <c r="EQ9" s="32">
        <v>107</v>
      </c>
      <c r="ER9" s="32">
        <v>106.1</v>
      </c>
      <c r="ES9" s="32">
        <v>104.5</v>
      </c>
      <c r="ET9" s="32">
        <v>100.65106294694962</v>
      </c>
      <c r="EU9" s="32">
        <v>95.264703854413895</v>
      </c>
      <c r="EV9" s="32">
        <v>95.7</v>
      </c>
      <c r="EW9" s="32">
        <v>95.3</v>
      </c>
      <c r="EX9" s="32">
        <v>91.8</v>
      </c>
      <c r="EY9" s="32">
        <v>91.5</v>
      </c>
      <c r="EZ9" s="32">
        <v>89.4</v>
      </c>
      <c r="FA9" s="32">
        <v>87.7</v>
      </c>
      <c r="FB9" s="32">
        <v>87.3</v>
      </c>
      <c r="FC9" s="32">
        <v>81</v>
      </c>
      <c r="FD9" s="32">
        <v>79.400000000000006</v>
      </c>
      <c r="FE9" s="32">
        <v>74</v>
      </c>
      <c r="FF9" s="32">
        <v>66.46824967372801</v>
      </c>
      <c r="FG9" s="32">
        <v>68.599999999999994</v>
      </c>
      <c r="FH9" s="32">
        <v>70.599999999999994</v>
      </c>
      <c r="FI9" s="32">
        <v>71.099999999999994</v>
      </c>
      <c r="FJ9" s="32">
        <v>74.454563660777836</v>
      </c>
      <c r="FK9" s="32">
        <v>78.099999999999994</v>
      </c>
      <c r="FL9" s="32">
        <v>87.1</v>
      </c>
      <c r="FM9" s="33">
        <v>85.6</v>
      </c>
      <c r="FN9" s="33">
        <v>89</v>
      </c>
      <c r="FO9" s="33">
        <v>85.4</v>
      </c>
      <c r="FP9" s="33">
        <v>89.9</v>
      </c>
      <c r="FQ9" s="33">
        <v>100.5</v>
      </c>
      <c r="FR9" s="33">
        <v>107.6</v>
      </c>
      <c r="FS9" s="33">
        <v>115.8</v>
      </c>
      <c r="FT9" s="33">
        <v>122.2</v>
      </c>
      <c r="FU9" s="33">
        <v>118.0555485875895</v>
      </c>
      <c r="FV9" s="33">
        <v>121.5</v>
      </c>
      <c r="FW9" s="33">
        <v>118</v>
      </c>
      <c r="FX9" s="33">
        <v>102.3</v>
      </c>
      <c r="FY9" s="33">
        <v>105.1</v>
      </c>
      <c r="FZ9" s="33">
        <v>109.46017294699031</v>
      </c>
      <c r="GA9" s="33">
        <v>130.1</v>
      </c>
      <c r="GB9" s="24">
        <v>128.1</v>
      </c>
      <c r="GC9" s="24">
        <v>127.9</v>
      </c>
      <c r="GD9" s="33">
        <v>133</v>
      </c>
      <c r="GE9" s="24">
        <v>127.4</v>
      </c>
      <c r="GF9" s="33">
        <v>121.7</v>
      </c>
      <c r="GG9" s="33">
        <v>123.5</v>
      </c>
      <c r="GH9" s="33">
        <v>122.7</v>
      </c>
      <c r="GI9" s="33">
        <v>124.27331043282007</v>
      </c>
      <c r="GJ9" s="33">
        <v>127.16588519334344</v>
      </c>
      <c r="GK9" s="33">
        <v>128.80000000000001</v>
      </c>
      <c r="GL9" s="172">
        <v>127.15846129361256</v>
      </c>
      <c r="GM9" s="172">
        <v>115.6</v>
      </c>
      <c r="GN9" s="172">
        <v>115.03373631451423</v>
      </c>
      <c r="GO9" s="172">
        <v>112.00986117664101</v>
      </c>
      <c r="GP9" s="172">
        <v>113.48938796279167</v>
      </c>
      <c r="GQ9" s="172">
        <v>116.23115259177594</v>
      </c>
      <c r="GR9" s="172">
        <v>116.50732210421546</v>
      </c>
      <c r="GS9" s="172">
        <v>116.89374310267965</v>
      </c>
      <c r="GT9" s="172">
        <v>116.87611363868245</v>
      </c>
      <c r="GU9" s="172">
        <v>112.80533857622558</v>
      </c>
      <c r="GV9" s="172">
        <v>116.44519987734334</v>
      </c>
      <c r="GW9" s="172">
        <v>113.3528946319699</v>
      </c>
      <c r="GX9" s="172">
        <v>109.65902807420827</v>
      </c>
      <c r="GY9" s="172">
        <v>107.2</v>
      </c>
      <c r="GZ9" s="172">
        <v>107.7</v>
      </c>
      <c r="HA9" s="172">
        <v>108.4</v>
      </c>
      <c r="HB9" s="172">
        <v>107.1</v>
      </c>
      <c r="HC9" s="172">
        <v>104.3</v>
      </c>
      <c r="HD9" s="176">
        <v>106.53287079550999</v>
      </c>
      <c r="HE9" s="176">
        <v>107.592481485165</v>
      </c>
      <c r="HF9" s="176">
        <v>106</v>
      </c>
      <c r="HG9" s="176">
        <v>109.2</v>
      </c>
      <c r="HH9" s="176">
        <v>106.6</v>
      </c>
      <c r="HI9" s="176">
        <v>109.9</v>
      </c>
      <c r="HJ9" s="176">
        <v>109.854402639507</v>
      </c>
      <c r="HK9" s="176">
        <v>110.23587088563499</v>
      </c>
      <c r="HL9" s="176">
        <v>111.3</v>
      </c>
      <c r="HM9" s="176">
        <v>107.3</v>
      </c>
      <c r="HN9" s="176">
        <v>105.7</v>
      </c>
      <c r="HO9" s="176">
        <v>104</v>
      </c>
      <c r="HP9" s="176">
        <v>109.4</v>
      </c>
      <c r="HQ9" s="176">
        <v>108</v>
      </c>
      <c r="HR9" s="176">
        <v>109.3</v>
      </c>
      <c r="HS9" s="176">
        <v>113.2</v>
      </c>
      <c r="HT9" s="176">
        <v>115.2</v>
      </c>
      <c r="HU9" s="176">
        <v>109.8</v>
      </c>
      <c r="HV9" s="176">
        <v>114.7</v>
      </c>
      <c r="HW9" s="176">
        <v>113</v>
      </c>
      <c r="HX9" s="176">
        <v>110</v>
      </c>
      <c r="HY9" s="176">
        <v>112</v>
      </c>
      <c r="HZ9" s="176">
        <v>120.2</v>
      </c>
      <c r="IA9" s="176">
        <v>118.1</v>
      </c>
      <c r="IB9" s="176">
        <v>109.9</v>
      </c>
      <c r="IC9" s="176">
        <v>110.2</v>
      </c>
      <c r="ID9" s="176">
        <v>111.1</v>
      </c>
      <c r="IE9" s="176">
        <v>107.2</v>
      </c>
      <c r="IF9" s="176">
        <v>104.6</v>
      </c>
      <c r="IG9" s="176">
        <v>110.3</v>
      </c>
      <c r="IH9" s="176">
        <v>113.4</v>
      </c>
      <c r="II9" s="176">
        <v>109.9</v>
      </c>
    </row>
    <row r="10" spans="1:243">
      <c r="A10" s="186"/>
      <c r="B10" s="7" t="str">
        <f>IF('0'!A1=1,"Закарпатська","Zakarpattya")</f>
        <v>Закарпатська</v>
      </c>
      <c r="C10" s="32" t="s">
        <v>0</v>
      </c>
      <c r="D10" s="32">
        <v>124.78860418942986</v>
      </c>
      <c r="E10" s="32">
        <v>124.65670994657935</v>
      </c>
      <c r="F10" s="32">
        <v>118.61172376627485</v>
      </c>
      <c r="G10" s="32">
        <v>114.11806020935359</v>
      </c>
      <c r="H10" s="32">
        <v>120.46768794488524</v>
      </c>
      <c r="I10" s="32">
        <v>124.19520392927851</v>
      </c>
      <c r="J10" s="32">
        <v>126.1</v>
      </c>
      <c r="K10" s="32">
        <v>124.85954181613766</v>
      </c>
      <c r="L10" s="32">
        <v>117.54207653382147</v>
      </c>
      <c r="M10" s="32">
        <v>119.89136861155106</v>
      </c>
      <c r="N10" s="32">
        <v>118.55756618347782</v>
      </c>
      <c r="O10" s="32">
        <v>121.48715939942601</v>
      </c>
      <c r="P10" s="32">
        <v>114.39144119262751</v>
      </c>
      <c r="Q10" s="32">
        <v>111.12723652743101</v>
      </c>
      <c r="R10" s="32">
        <v>116.85284238485642</v>
      </c>
      <c r="S10" s="32">
        <v>120.29093531764019</v>
      </c>
      <c r="T10" s="32">
        <v>127.71395850329719</v>
      </c>
      <c r="U10" s="32">
        <v>121.05293354281164</v>
      </c>
      <c r="V10" s="32">
        <v>120.98968138462118</v>
      </c>
      <c r="W10" s="32">
        <v>122.19714279296817</v>
      </c>
      <c r="X10" s="32">
        <v>121.22994078211759</v>
      </c>
      <c r="Y10" s="32">
        <v>118.75428857450102</v>
      </c>
      <c r="Z10" s="32">
        <v>122.83781872011576</v>
      </c>
      <c r="AA10" s="32">
        <v>122.251613989156</v>
      </c>
      <c r="AB10" s="32">
        <v>131.79348338181092</v>
      </c>
      <c r="AC10" s="32">
        <v>136.28389449059162</v>
      </c>
      <c r="AD10" s="32">
        <v>132.91985739397248</v>
      </c>
      <c r="AE10" s="32">
        <v>128.20285875861202</v>
      </c>
      <c r="AF10" s="32">
        <v>124.81639943834425</v>
      </c>
      <c r="AG10" s="32">
        <v>123.64238135611149</v>
      </c>
      <c r="AH10" s="32">
        <v>122.63273877939686</v>
      </c>
      <c r="AI10" s="32">
        <v>124.40947580395142</v>
      </c>
      <c r="AJ10" s="32">
        <v>125.12947103437489</v>
      </c>
      <c r="AK10" s="32">
        <v>124.2158037233923</v>
      </c>
      <c r="AL10" s="32">
        <v>123.12039545381054</v>
      </c>
      <c r="AM10" s="32">
        <v>121.20240571712993</v>
      </c>
      <c r="AN10" s="32">
        <v>117.75017636993498</v>
      </c>
      <c r="AO10" s="32">
        <v>119.79794020773656</v>
      </c>
      <c r="AP10" s="32">
        <v>120.02983320982749</v>
      </c>
      <c r="AQ10" s="32">
        <v>122.64494031635537</v>
      </c>
      <c r="AR10" s="32">
        <v>120.54318766235018</v>
      </c>
      <c r="AS10" s="32">
        <v>121.56387284113828</v>
      </c>
      <c r="AT10" s="32">
        <v>119.66203009145337</v>
      </c>
      <c r="AU10" s="32">
        <v>123.37440067677682</v>
      </c>
      <c r="AV10" s="32">
        <v>123.74013372345109</v>
      </c>
      <c r="AW10" s="32">
        <v>129.6</v>
      </c>
      <c r="AX10" s="32">
        <v>138.20973878094333</v>
      </c>
      <c r="AY10" s="32">
        <v>124.7</v>
      </c>
      <c r="AZ10" s="32">
        <v>125.3</v>
      </c>
      <c r="BA10" s="37">
        <v>123.7</v>
      </c>
      <c r="BB10" s="38">
        <v>123.5</v>
      </c>
      <c r="BC10" s="32">
        <v>123.24595073647326</v>
      </c>
      <c r="BD10" s="32">
        <v>122.80758735544312</v>
      </c>
      <c r="BE10" s="32">
        <v>123.3</v>
      </c>
      <c r="BF10" s="32">
        <v>124.9</v>
      </c>
      <c r="BG10" s="32">
        <v>118.03289468205438</v>
      </c>
      <c r="BH10" s="32">
        <v>115.11174645126144</v>
      </c>
      <c r="BI10" s="32">
        <v>109.80235384202879</v>
      </c>
      <c r="BJ10" s="32">
        <v>109.14082674547164</v>
      </c>
      <c r="BK10" s="32">
        <v>114.57667757782005</v>
      </c>
      <c r="BL10" s="32">
        <v>113.46105848297753</v>
      </c>
      <c r="BM10" s="32">
        <v>110.0683861315852</v>
      </c>
      <c r="BN10" s="38">
        <v>114.2</v>
      </c>
      <c r="BO10" s="32">
        <v>112.85777847324385</v>
      </c>
      <c r="BP10" s="32">
        <v>111.7535675898811</v>
      </c>
      <c r="BQ10" s="32">
        <v>114.29367378943464</v>
      </c>
      <c r="BR10" s="32">
        <v>113</v>
      </c>
      <c r="BS10" s="32">
        <v>113.26201968988399</v>
      </c>
      <c r="BT10" s="32">
        <v>116.82906225943525</v>
      </c>
      <c r="BU10" s="32">
        <v>115.85795022040831</v>
      </c>
      <c r="BV10" s="32">
        <v>112.68196872878036</v>
      </c>
      <c r="BW10" s="32">
        <v>117.6850422872669</v>
      </c>
      <c r="BX10" s="32">
        <v>118.39767403092065</v>
      </c>
      <c r="BY10" s="32">
        <v>114.86638669613494</v>
      </c>
      <c r="BZ10" s="32">
        <v>110.28046181104122</v>
      </c>
      <c r="CA10" s="32">
        <v>110.85310874777198</v>
      </c>
      <c r="CB10" s="32">
        <v>109.33454529299311</v>
      </c>
      <c r="CC10" s="32">
        <v>109.26844792982703</v>
      </c>
      <c r="CD10" s="32">
        <v>109.30760755339001</v>
      </c>
      <c r="CE10" s="32">
        <v>111.19862458520952</v>
      </c>
      <c r="CF10" s="32">
        <v>112.30808814450329</v>
      </c>
      <c r="CG10" s="32">
        <v>110.48600014586502</v>
      </c>
      <c r="CH10" s="32">
        <v>107.88803931537754</v>
      </c>
      <c r="CI10" s="32">
        <v>95.010233305723943</v>
      </c>
      <c r="CJ10" s="32">
        <v>93.384029932772933</v>
      </c>
      <c r="CK10" s="32">
        <v>94.981504668281758</v>
      </c>
      <c r="CL10" s="32">
        <v>97.892752140160354</v>
      </c>
      <c r="CM10" s="32">
        <v>98.34558535636333</v>
      </c>
      <c r="CN10" s="32">
        <v>98.103481624260652</v>
      </c>
      <c r="CO10" s="32">
        <v>96.792628964699603</v>
      </c>
      <c r="CP10" s="32">
        <v>94.099065723940257</v>
      </c>
      <c r="CQ10" s="32">
        <v>95.567377752788929</v>
      </c>
      <c r="CR10" s="32">
        <v>90.033838534201792</v>
      </c>
      <c r="CS10" s="32">
        <v>92.329359026184974</v>
      </c>
      <c r="CT10" s="32">
        <v>99.502109655337847</v>
      </c>
      <c r="CU10" s="32">
        <v>106.20017309911587</v>
      </c>
      <c r="CV10" s="32">
        <v>105.49366008376406</v>
      </c>
      <c r="CW10" s="32">
        <v>107.29504935790199</v>
      </c>
      <c r="CX10" s="32">
        <v>104.15392564697493</v>
      </c>
      <c r="CY10" s="32">
        <v>111.41951035146896</v>
      </c>
      <c r="CZ10" s="32">
        <v>115.05010870895448</v>
      </c>
      <c r="DA10" s="32">
        <v>109.40031808434419</v>
      </c>
      <c r="DB10" s="32">
        <v>108.82131439311129</v>
      </c>
      <c r="DC10" s="32">
        <v>108.1409172596246</v>
      </c>
      <c r="DD10" s="32">
        <v>109.52634153549963</v>
      </c>
      <c r="DE10" s="32">
        <v>111.54894375461801</v>
      </c>
      <c r="DF10" s="32">
        <v>109.30571415729921</v>
      </c>
      <c r="DG10" s="32">
        <v>108.9</v>
      </c>
      <c r="DH10" s="32">
        <v>107</v>
      </c>
      <c r="DI10" s="32">
        <v>109.1</v>
      </c>
      <c r="DJ10" s="32">
        <v>109.1</v>
      </c>
      <c r="DK10" s="32">
        <v>101.7</v>
      </c>
      <c r="DL10" s="32">
        <v>99.4</v>
      </c>
      <c r="DM10" s="32">
        <v>102.4</v>
      </c>
      <c r="DN10" s="32">
        <v>106</v>
      </c>
      <c r="DO10" s="32">
        <v>105.2</v>
      </c>
      <c r="DP10" s="32">
        <v>107.5</v>
      </c>
      <c r="DQ10" s="32">
        <v>107.2</v>
      </c>
      <c r="DR10" s="32">
        <v>107.4</v>
      </c>
      <c r="DS10" s="32">
        <v>112.9</v>
      </c>
      <c r="DT10" s="32">
        <v>114.9</v>
      </c>
      <c r="DU10" s="32">
        <v>113.9</v>
      </c>
      <c r="DV10" s="32">
        <v>114.2</v>
      </c>
      <c r="DW10" s="32">
        <v>116.2</v>
      </c>
      <c r="DX10" s="32">
        <v>116.3</v>
      </c>
      <c r="DY10" s="32">
        <v>116</v>
      </c>
      <c r="DZ10" s="32">
        <v>115.8</v>
      </c>
      <c r="EA10" s="32">
        <v>111.9</v>
      </c>
      <c r="EB10" s="32">
        <v>115</v>
      </c>
      <c r="EC10" s="32">
        <v>114.7</v>
      </c>
      <c r="ED10" s="32">
        <v>109.4</v>
      </c>
      <c r="EE10" s="32">
        <v>110.1</v>
      </c>
      <c r="EF10" s="32">
        <v>109.1</v>
      </c>
      <c r="EG10" s="32">
        <v>111.2</v>
      </c>
      <c r="EH10" s="32">
        <v>112.3</v>
      </c>
      <c r="EI10" s="32">
        <v>108.9</v>
      </c>
      <c r="EJ10" s="32">
        <v>111.1</v>
      </c>
      <c r="EK10" s="32">
        <v>109.5</v>
      </c>
      <c r="EL10" s="32">
        <v>109.5</v>
      </c>
      <c r="EM10" s="32">
        <v>110.4</v>
      </c>
      <c r="EN10" s="32">
        <v>106</v>
      </c>
      <c r="EO10" s="32">
        <v>106.6</v>
      </c>
      <c r="EP10" s="32">
        <v>108.2</v>
      </c>
      <c r="EQ10" s="32">
        <v>105.2</v>
      </c>
      <c r="ER10" s="32">
        <v>105.7</v>
      </c>
      <c r="ES10" s="32">
        <v>103.2</v>
      </c>
      <c r="ET10" s="32">
        <v>98.268979329409305</v>
      </c>
      <c r="EU10" s="32">
        <v>96.948684622406489</v>
      </c>
      <c r="EV10" s="32">
        <v>95.1</v>
      </c>
      <c r="EW10" s="32">
        <v>97.1</v>
      </c>
      <c r="EX10" s="32">
        <v>89.6</v>
      </c>
      <c r="EY10" s="32">
        <v>90</v>
      </c>
      <c r="EZ10" s="32">
        <v>90.3</v>
      </c>
      <c r="FA10" s="32">
        <v>89.3</v>
      </c>
      <c r="FB10" s="32">
        <v>90</v>
      </c>
      <c r="FC10" s="32">
        <v>85</v>
      </c>
      <c r="FD10" s="32">
        <v>80.900000000000006</v>
      </c>
      <c r="FE10" s="32">
        <v>75.900000000000006</v>
      </c>
      <c r="FF10" s="32">
        <v>69.483254712391002</v>
      </c>
      <c r="FG10" s="32">
        <v>72.3</v>
      </c>
      <c r="FH10" s="32">
        <v>75</v>
      </c>
      <c r="FI10" s="32">
        <v>73.3</v>
      </c>
      <c r="FJ10" s="32">
        <v>77.898725057274191</v>
      </c>
      <c r="FK10" s="32">
        <v>79.599999999999994</v>
      </c>
      <c r="FL10" s="32">
        <v>90.2</v>
      </c>
      <c r="FM10" s="33">
        <v>88.9</v>
      </c>
      <c r="FN10" s="33">
        <v>93.2</v>
      </c>
      <c r="FO10" s="33">
        <v>86.9</v>
      </c>
      <c r="FP10" s="33">
        <v>94.5</v>
      </c>
      <c r="FQ10" s="33">
        <v>101.8</v>
      </c>
      <c r="FR10" s="33">
        <v>113.6</v>
      </c>
      <c r="FS10" s="33">
        <v>117.2</v>
      </c>
      <c r="FT10" s="33">
        <v>121.5</v>
      </c>
      <c r="FU10" s="33">
        <v>120.31116198646761</v>
      </c>
      <c r="FV10" s="33">
        <v>121.7</v>
      </c>
      <c r="FW10" s="33">
        <v>123.3</v>
      </c>
      <c r="FX10" s="33">
        <v>106.6</v>
      </c>
      <c r="FY10" s="33">
        <v>111.6</v>
      </c>
      <c r="FZ10" s="33">
        <v>111.44885980390818</v>
      </c>
      <c r="GA10" s="33">
        <v>134.30000000000001</v>
      </c>
      <c r="GB10" s="24">
        <v>131.19999999999999</v>
      </c>
      <c r="GC10" s="24">
        <v>131.80000000000001</v>
      </c>
      <c r="GD10" s="33">
        <v>130.6</v>
      </c>
      <c r="GE10" s="24">
        <v>131.9</v>
      </c>
      <c r="GF10" s="33">
        <v>127.4</v>
      </c>
      <c r="GG10" s="33">
        <v>125</v>
      </c>
      <c r="GH10" s="33">
        <v>127.2</v>
      </c>
      <c r="GI10" s="33">
        <v>128.1098434358282</v>
      </c>
      <c r="GJ10" s="33">
        <v>129.89891654750463</v>
      </c>
      <c r="GK10" s="33">
        <v>128</v>
      </c>
      <c r="GL10" s="172">
        <v>127.03299991950048</v>
      </c>
      <c r="GM10" s="172">
        <v>113.4</v>
      </c>
      <c r="GN10" s="172">
        <v>113.38132942344619</v>
      </c>
      <c r="GO10" s="172">
        <v>110.77024205734129</v>
      </c>
      <c r="GP10" s="172">
        <v>112.38953880122706</v>
      </c>
      <c r="GQ10" s="172">
        <v>113.4512636664208</v>
      </c>
      <c r="GR10" s="172">
        <v>115.24166187103577</v>
      </c>
      <c r="GS10" s="172">
        <v>113.47877353873932</v>
      </c>
      <c r="GT10" s="172">
        <v>113.67251979122399</v>
      </c>
      <c r="GU10" s="172">
        <v>110.71214749258142</v>
      </c>
      <c r="GV10" s="172">
        <v>114.98227195585208</v>
      </c>
      <c r="GW10" s="172">
        <v>110.46527112908453</v>
      </c>
      <c r="GX10" s="172">
        <v>109.09765225514455</v>
      </c>
      <c r="GY10" s="172">
        <v>108.3</v>
      </c>
      <c r="GZ10" s="172">
        <v>107</v>
      </c>
      <c r="HA10" s="172">
        <v>109.2</v>
      </c>
      <c r="HB10" s="172">
        <v>109.1</v>
      </c>
      <c r="HC10" s="172">
        <v>104.7</v>
      </c>
      <c r="HD10" s="176">
        <v>102.676701521523</v>
      </c>
      <c r="HE10" s="176">
        <v>107.217709436045</v>
      </c>
      <c r="HF10" s="176">
        <v>104.6</v>
      </c>
      <c r="HG10" s="176">
        <v>105.1</v>
      </c>
      <c r="HH10" s="176">
        <v>102.3</v>
      </c>
      <c r="HI10" s="176">
        <v>105.4</v>
      </c>
      <c r="HJ10" s="176">
        <v>106.12809578146199</v>
      </c>
      <c r="HK10" s="176">
        <v>107.352728821463</v>
      </c>
      <c r="HL10" s="176">
        <v>107.9</v>
      </c>
      <c r="HM10" s="176">
        <v>104.6</v>
      </c>
      <c r="HN10" s="176">
        <v>96.4</v>
      </c>
      <c r="HO10" s="176">
        <v>97.3</v>
      </c>
      <c r="HP10" s="176">
        <v>104</v>
      </c>
      <c r="HQ10" s="176">
        <v>102.8</v>
      </c>
      <c r="HR10" s="176">
        <v>104.9</v>
      </c>
      <c r="HS10" s="176">
        <v>113.5</v>
      </c>
      <c r="HT10" s="176">
        <v>114.4</v>
      </c>
      <c r="HU10" s="176">
        <v>106.9</v>
      </c>
      <c r="HV10" s="176">
        <v>112.5</v>
      </c>
      <c r="HW10" s="176">
        <v>106.6</v>
      </c>
      <c r="HX10" s="176">
        <v>110.3</v>
      </c>
      <c r="HY10" s="176">
        <v>110</v>
      </c>
      <c r="HZ10" s="176">
        <v>122.4</v>
      </c>
      <c r="IA10" s="176">
        <v>117.3</v>
      </c>
      <c r="IB10" s="176">
        <v>112.5</v>
      </c>
      <c r="IC10" s="176">
        <v>112.5</v>
      </c>
      <c r="ID10" s="176">
        <v>111.1</v>
      </c>
      <c r="IE10" s="176">
        <v>99</v>
      </c>
      <c r="IF10" s="176">
        <v>97.9</v>
      </c>
      <c r="IG10" s="176">
        <v>108</v>
      </c>
      <c r="IH10" s="176">
        <v>109.3</v>
      </c>
      <c r="II10" s="176">
        <v>106</v>
      </c>
    </row>
    <row r="11" spans="1:243">
      <c r="A11" s="186"/>
      <c r="B11" s="7" t="str">
        <f>IF('0'!A1=1,"Запорізька","Zaporizhzhya")</f>
        <v>Запорізька</v>
      </c>
      <c r="C11" s="32" t="s">
        <v>0</v>
      </c>
      <c r="D11" s="32">
        <v>114.31647814260901</v>
      </c>
      <c r="E11" s="32">
        <v>120.40475622789633</v>
      </c>
      <c r="F11" s="32">
        <v>122.4908254339629</v>
      </c>
      <c r="G11" s="32">
        <v>112.21347682541983</v>
      </c>
      <c r="H11" s="32">
        <v>114.08973478459197</v>
      </c>
      <c r="I11" s="32">
        <v>115.01996034465023</v>
      </c>
      <c r="J11" s="32">
        <v>113.5</v>
      </c>
      <c r="K11" s="32">
        <v>116.27945447401895</v>
      </c>
      <c r="L11" s="32">
        <v>116.63251468484285</v>
      </c>
      <c r="M11" s="32">
        <v>117.42992429618882</v>
      </c>
      <c r="N11" s="32">
        <v>117.50786839351908</v>
      </c>
      <c r="O11" s="32">
        <v>123.28007988168181</v>
      </c>
      <c r="P11" s="32">
        <v>116.19464435982638</v>
      </c>
      <c r="Q11" s="32">
        <v>107.36932995936451</v>
      </c>
      <c r="R11" s="32">
        <v>110.64886524154561</v>
      </c>
      <c r="S11" s="32">
        <v>118.79107764644031</v>
      </c>
      <c r="T11" s="32">
        <v>115.05455229133868</v>
      </c>
      <c r="U11" s="32">
        <v>108.7910745462014</v>
      </c>
      <c r="V11" s="32">
        <v>113.97163521088021</v>
      </c>
      <c r="W11" s="32">
        <v>115.78367719841577</v>
      </c>
      <c r="X11" s="32">
        <v>114.27374155163106</v>
      </c>
      <c r="Y11" s="32">
        <v>111.55261108480656</v>
      </c>
      <c r="Z11" s="32">
        <v>108.75587527859879</v>
      </c>
      <c r="AA11" s="32">
        <v>118.24918128153311</v>
      </c>
      <c r="AB11" s="32">
        <v>118.18053659856227</v>
      </c>
      <c r="AC11" s="32">
        <v>126.86106630153699</v>
      </c>
      <c r="AD11" s="32">
        <v>125.70014694103367</v>
      </c>
      <c r="AE11" s="32">
        <v>118.33928059945927</v>
      </c>
      <c r="AF11" s="32">
        <v>120.48488183913533</v>
      </c>
      <c r="AG11" s="32">
        <v>119.63941699999293</v>
      </c>
      <c r="AH11" s="32">
        <v>115.52622432443245</v>
      </c>
      <c r="AI11" s="32">
        <v>116.44323631128748</v>
      </c>
      <c r="AJ11" s="32">
        <v>114.21212617222955</v>
      </c>
      <c r="AK11" s="32">
        <v>119.32653417020678</v>
      </c>
      <c r="AL11" s="32">
        <v>118.14290566186607</v>
      </c>
      <c r="AM11" s="32">
        <v>108.27303173630779</v>
      </c>
      <c r="AN11" s="32">
        <v>111.17826677596966</v>
      </c>
      <c r="AO11" s="32">
        <v>108.04624253299056</v>
      </c>
      <c r="AP11" s="32">
        <v>105.78056351705547</v>
      </c>
      <c r="AQ11" s="32">
        <v>113.40634295207768</v>
      </c>
      <c r="AR11" s="32">
        <v>109.7723757202334</v>
      </c>
      <c r="AS11" s="32">
        <v>110.02804057402682</v>
      </c>
      <c r="AT11" s="32">
        <v>111.24444288395878</v>
      </c>
      <c r="AU11" s="32">
        <v>110.4013508074832</v>
      </c>
      <c r="AV11" s="32">
        <v>114.17330091952338</v>
      </c>
      <c r="AW11" s="32">
        <v>114.6</v>
      </c>
      <c r="AX11" s="32">
        <v>118.53166732518736</v>
      </c>
      <c r="AY11" s="32">
        <v>116.7</v>
      </c>
      <c r="AZ11" s="32">
        <v>118</v>
      </c>
      <c r="BA11" s="37">
        <v>120.8</v>
      </c>
      <c r="BB11" s="38">
        <v>119</v>
      </c>
      <c r="BC11" s="32">
        <v>115.46771933160842</v>
      </c>
      <c r="BD11" s="32">
        <v>120.03893133667759</v>
      </c>
      <c r="BE11" s="32">
        <v>117</v>
      </c>
      <c r="BF11" s="32">
        <v>119.3</v>
      </c>
      <c r="BG11" s="32">
        <v>114.87028729439766</v>
      </c>
      <c r="BH11" s="32">
        <v>111.88446649788204</v>
      </c>
      <c r="BI11" s="32">
        <v>111.9607375571418</v>
      </c>
      <c r="BJ11" s="32">
        <v>114.34823840083727</v>
      </c>
      <c r="BK11" s="32">
        <v>111.77931706026487</v>
      </c>
      <c r="BL11" s="32">
        <v>111.71480096924131</v>
      </c>
      <c r="BM11" s="32">
        <v>109.98217099147728</v>
      </c>
      <c r="BN11" s="38">
        <v>115.3</v>
      </c>
      <c r="BO11" s="32">
        <v>112.46649042752117</v>
      </c>
      <c r="BP11" s="32">
        <v>111.51190397954993</v>
      </c>
      <c r="BQ11" s="32">
        <v>114.80158851529863</v>
      </c>
      <c r="BR11" s="32">
        <v>111.7</v>
      </c>
      <c r="BS11" s="32">
        <v>113.77766768298019</v>
      </c>
      <c r="BT11" s="32">
        <v>115.66247386299368</v>
      </c>
      <c r="BU11" s="32">
        <v>113.2623463074778</v>
      </c>
      <c r="BV11" s="32">
        <v>110.91640899155962</v>
      </c>
      <c r="BW11" s="32">
        <v>111.08627339803603</v>
      </c>
      <c r="BX11" s="32">
        <v>113.52849497497023</v>
      </c>
      <c r="BY11" s="32">
        <v>108.49263612385838</v>
      </c>
      <c r="BZ11" s="32">
        <v>104.75081632528735</v>
      </c>
      <c r="CA11" s="32">
        <v>102.10218124326339</v>
      </c>
      <c r="CB11" s="32">
        <v>102.43555085733271</v>
      </c>
      <c r="CC11" s="32">
        <v>103.60556143084966</v>
      </c>
      <c r="CD11" s="32">
        <v>102.26560425972838</v>
      </c>
      <c r="CE11" s="32">
        <v>101.95656841520901</v>
      </c>
      <c r="CF11" s="32">
        <v>99.670605624761805</v>
      </c>
      <c r="CG11" s="32">
        <v>94.632001516848817</v>
      </c>
      <c r="CH11" s="32">
        <v>91.664480219055406</v>
      </c>
      <c r="CI11" s="32">
        <v>84.534424916821166</v>
      </c>
      <c r="CJ11" s="32">
        <v>83.195912715932778</v>
      </c>
      <c r="CK11" s="32">
        <v>87.027963787959294</v>
      </c>
      <c r="CL11" s="32">
        <v>87.38839598585129</v>
      </c>
      <c r="CM11" s="32">
        <v>87.044634701827121</v>
      </c>
      <c r="CN11" s="32">
        <v>88.155225985426526</v>
      </c>
      <c r="CO11" s="32">
        <v>85.410001428075461</v>
      </c>
      <c r="CP11" s="32">
        <v>85.194982708270913</v>
      </c>
      <c r="CQ11" s="32">
        <v>85.85977614207377</v>
      </c>
      <c r="CR11" s="32">
        <v>86.810639411044491</v>
      </c>
      <c r="CS11" s="32">
        <v>92.825097044179842</v>
      </c>
      <c r="CT11" s="32">
        <v>96.430599365661152</v>
      </c>
      <c r="CU11" s="32">
        <v>104.29721117675921</v>
      </c>
      <c r="CV11" s="32">
        <v>101.5564534642966</v>
      </c>
      <c r="CW11" s="32">
        <v>106.13437466751857</v>
      </c>
      <c r="CX11" s="32">
        <v>103.75809915171133</v>
      </c>
      <c r="CY11" s="32">
        <v>112.66079846453465</v>
      </c>
      <c r="CZ11" s="32">
        <v>115.1945345402286</v>
      </c>
      <c r="DA11" s="32">
        <v>114.90653199849231</v>
      </c>
      <c r="DB11" s="32">
        <v>112.42554052998587</v>
      </c>
      <c r="DC11" s="32">
        <v>111.39099815447332</v>
      </c>
      <c r="DD11" s="32">
        <v>111.85027315236128</v>
      </c>
      <c r="DE11" s="32">
        <v>113.26391128333233</v>
      </c>
      <c r="DF11" s="32">
        <v>113.24226654292819</v>
      </c>
      <c r="DG11" s="32">
        <v>113.3</v>
      </c>
      <c r="DH11" s="32">
        <v>114.1</v>
      </c>
      <c r="DI11" s="32">
        <v>111.6</v>
      </c>
      <c r="DJ11" s="32">
        <v>110.1</v>
      </c>
      <c r="DK11" s="32">
        <v>107.1</v>
      </c>
      <c r="DL11" s="32">
        <v>102.5</v>
      </c>
      <c r="DM11" s="32">
        <v>106</v>
      </c>
      <c r="DN11" s="32">
        <v>110.4</v>
      </c>
      <c r="DO11" s="32">
        <v>112</v>
      </c>
      <c r="DP11" s="32">
        <v>114</v>
      </c>
      <c r="DQ11" s="32">
        <v>110.4</v>
      </c>
      <c r="DR11" s="32">
        <v>110.3</v>
      </c>
      <c r="DS11" s="32">
        <v>112.3</v>
      </c>
      <c r="DT11" s="32">
        <v>118</v>
      </c>
      <c r="DU11" s="32">
        <v>108.6</v>
      </c>
      <c r="DV11" s="32">
        <v>114.3</v>
      </c>
      <c r="DW11" s="32">
        <v>114.6</v>
      </c>
      <c r="DX11" s="32">
        <v>116.2</v>
      </c>
      <c r="DY11" s="32">
        <v>111.3</v>
      </c>
      <c r="DZ11" s="32">
        <v>111.6</v>
      </c>
      <c r="EA11" s="32">
        <v>109.6</v>
      </c>
      <c r="EB11" s="32">
        <v>109.8</v>
      </c>
      <c r="EC11" s="32">
        <v>112.2</v>
      </c>
      <c r="ED11" s="32">
        <v>107.7</v>
      </c>
      <c r="EE11" s="32">
        <v>109.4</v>
      </c>
      <c r="EF11" s="32">
        <v>110.1</v>
      </c>
      <c r="EG11" s="32">
        <v>110.8</v>
      </c>
      <c r="EH11" s="32">
        <v>110.4</v>
      </c>
      <c r="EI11" s="32">
        <v>108.1</v>
      </c>
      <c r="EJ11" s="32">
        <v>106.5</v>
      </c>
      <c r="EK11" s="32">
        <v>108.3</v>
      </c>
      <c r="EL11" s="32">
        <v>106.7</v>
      </c>
      <c r="EM11" s="32">
        <v>109</v>
      </c>
      <c r="EN11" s="32">
        <v>104.9</v>
      </c>
      <c r="EO11" s="32">
        <v>104.7</v>
      </c>
      <c r="EP11" s="32">
        <v>108.7</v>
      </c>
      <c r="EQ11" s="32">
        <v>106.6</v>
      </c>
      <c r="ER11" s="32">
        <v>98.8</v>
      </c>
      <c r="ES11" s="32">
        <v>107.3</v>
      </c>
      <c r="ET11" s="32">
        <v>100.17083640038176</v>
      </c>
      <c r="EU11" s="32">
        <v>96.888013913398595</v>
      </c>
      <c r="EV11" s="32">
        <v>96.6</v>
      </c>
      <c r="EW11" s="32">
        <v>97.9</v>
      </c>
      <c r="EX11" s="32">
        <v>93.8</v>
      </c>
      <c r="EY11" s="32">
        <v>90.4</v>
      </c>
      <c r="EZ11" s="32">
        <v>91.4</v>
      </c>
      <c r="FA11" s="32">
        <v>89.4</v>
      </c>
      <c r="FB11" s="32">
        <v>91.8</v>
      </c>
      <c r="FC11" s="32">
        <v>84</v>
      </c>
      <c r="FD11" s="32">
        <v>83.3</v>
      </c>
      <c r="FE11" s="32">
        <v>76.8</v>
      </c>
      <c r="FF11" s="32">
        <v>72.423408960814626</v>
      </c>
      <c r="FG11" s="32">
        <v>74.8</v>
      </c>
      <c r="FH11" s="32">
        <v>76.8</v>
      </c>
      <c r="FI11" s="32">
        <v>77.2</v>
      </c>
      <c r="FJ11" s="32">
        <v>80.84416446388245</v>
      </c>
      <c r="FK11" s="32">
        <v>82.6</v>
      </c>
      <c r="FL11" s="32">
        <v>87.7</v>
      </c>
      <c r="FM11" s="33">
        <v>87.8</v>
      </c>
      <c r="FN11" s="33">
        <v>86.2</v>
      </c>
      <c r="FO11" s="33">
        <v>87.7</v>
      </c>
      <c r="FP11" s="33">
        <v>95</v>
      </c>
      <c r="FQ11" s="33">
        <v>100.2</v>
      </c>
      <c r="FR11" s="33">
        <v>105.1</v>
      </c>
      <c r="FS11" s="33">
        <v>109.6</v>
      </c>
      <c r="FT11" s="33">
        <v>113.7</v>
      </c>
      <c r="FU11" s="33">
        <v>111.66361044344779</v>
      </c>
      <c r="FV11" s="33">
        <v>112.9</v>
      </c>
      <c r="FW11" s="33">
        <v>110.4</v>
      </c>
      <c r="FX11" s="33">
        <v>104.4</v>
      </c>
      <c r="FY11" s="33">
        <v>105.7</v>
      </c>
      <c r="FZ11" s="33">
        <v>110.06922502405367</v>
      </c>
      <c r="GA11" s="33">
        <v>118.4</v>
      </c>
      <c r="GB11" s="24">
        <v>113.7</v>
      </c>
      <c r="GC11" s="24">
        <v>115.7</v>
      </c>
      <c r="GD11" s="33">
        <v>119.4</v>
      </c>
      <c r="GE11" s="24">
        <v>116.6</v>
      </c>
      <c r="GF11" s="33">
        <v>115.8</v>
      </c>
      <c r="GG11" s="33">
        <v>116.3</v>
      </c>
      <c r="GH11" s="33">
        <v>114.4</v>
      </c>
      <c r="GI11" s="33">
        <v>115.53445781317026</v>
      </c>
      <c r="GJ11" s="33">
        <v>117.07578527237727</v>
      </c>
      <c r="GK11" s="33">
        <v>120.7</v>
      </c>
      <c r="GL11" s="172">
        <v>118.51031248301292</v>
      </c>
      <c r="GM11" s="172">
        <v>111.8</v>
      </c>
      <c r="GN11" s="172">
        <v>111.37665495481231</v>
      </c>
      <c r="GO11" s="172">
        <v>111.16952883620759</v>
      </c>
      <c r="GP11" s="172">
        <v>117.31046307411705</v>
      </c>
      <c r="GQ11" s="172">
        <v>117.4002090728675</v>
      </c>
      <c r="GR11" s="172">
        <v>114.86691837073371</v>
      </c>
      <c r="GS11" s="172">
        <v>113.8578526011519</v>
      </c>
      <c r="GT11" s="172">
        <v>116.19709888402738</v>
      </c>
      <c r="GU11" s="172">
        <v>116.61230598268679</v>
      </c>
      <c r="GV11" s="172">
        <v>116.83603159239797</v>
      </c>
      <c r="GW11" s="172">
        <v>114.83998060782974</v>
      </c>
      <c r="GX11" s="172">
        <v>115.03559045260835</v>
      </c>
      <c r="GY11" s="172">
        <v>114.6</v>
      </c>
      <c r="GZ11" s="172">
        <v>112.7</v>
      </c>
      <c r="HA11" s="172">
        <v>116.4</v>
      </c>
      <c r="HB11" s="172">
        <v>110.6</v>
      </c>
      <c r="HC11" s="172">
        <v>109.3</v>
      </c>
      <c r="HD11" s="176">
        <v>110.59295329876301</v>
      </c>
      <c r="HE11" s="176">
        <v>111.896592630749</v>
      </c>
      <c r="HF11" s="176">
        <v>109.4</v>
      </c>
      <c r="HG11" s="176">
        <v>110.1</v>
      </c>
      <c r="HH11" s="176">
        <v>111.3</v>
      </c>
      <c r="HI11" s="176">
        <v>110.9</v>
      </c>
      <c r="HJ11" s="176">
        <v>113.57929811571999</v>
      </c>
      <c r="HK11" s="176">
        <v>112.672900346113</v>
      </c>
      <c r="HL11" s="176">
        <v>114.2</v>
      </c>
      <c r="HM11" s="176">
        <v>108.4</v>
      </c>
      <c r="HN11" s="176">
        <v>101.7</v>
      </c>
      <c r="HO11" s="176">
        <v>104.1</v>
      </c>
      <c r="HP11" s="176">
        <v>106.1</v>
      </c>
      <c r="HQ11" s="176">
        <v>107.7</v>
      </c>
      <c r="HR11" s="176">
        <v>108.4</v>
      </c>
      <c r="HS11" s="176">
        <v>113.2</v>
      </c>
      <c r="HT11" s="176">
        <v>111.3</v>
      </c>
      <c r="HU11" s="176">
        <v>108.5</v>
      </c>
      <c r="HV11" s="176">
        <v>106.7</v>
      </c>
      <c r="HW11" s="176">
        <v>110.8</v>
      </c>
      <c r="HX11" s="176">
        <v>108.1</v>
      </c>
      <c r="HY11" s="176">
        <v>110</v>
      </c>
      <c r="HZ11" s="176">
        <v>116.6</v>
      </c>
      <c r="IA11" s="176">
        <v>114.2</v>
      </c>
      <c r="IB11" s="176">
        <v>110.4</v>
      </c>
      <c r="IC11" s="176">
        <v>108.2</v>
      </c>
      <c r="ID11" s="176">
        <v>111.2</v>
      </c>
      <c r="IE11" s="176">
        <v>106.6</v>
      </c>
      <c r="IF11" s="176">
        <v>101.3</v>
      </c>
      <c r="IG11" s="176">
        <v>106.2</v>
      </c>
      <c r="IH11" s="176">
        <v>113.8</v>
      </c>
      <c r="II11" s="176">
        <v>105.9</v>
      </c>
    </row>
    <row r="12" spans="1:243">
      <c r="A12" s="186"/>
      <c r="B12" s="7" t="str">
        <f>IF('0'!A1=1,"Івано-Франківська","Ivano-Frankivsk")</f>
        <v>Івано-Франківська</v>
      </c>
      <c r="C12" s="32" t="s">
        <v>0</v>
      </c>
      <c r="D12" s="32">
        <v>120.73562228668865</v>
      </c>
      <c r="E12" s="32">
        <v>114.43709430264566</v>
      </c>
      <c r="F12" s="32">
        <v>118.72989738271239</v>
      </c>
      <c r="G12" s="32">
        <v>122.12019249535901</v>
      </c>
      <c r="H12" s="32">
        <v>121.78513195838661</v>
      </c>
      <c r="I12" s="32">
        <v>124.17241394313838</v>
      </c>
      <c r="J12" s="32">
        <v>120.8</v>
      </c>
      <c r="K12" s="32">
        <v>122.46324508111519</v>
      </c>
      <c r="L12" s="32">
        <v>123.00262514009164</v>
      </c>
      <c r="M12" s="32">
        <v>122.93221700252793</v>
      </c>
      <c r="N12" s="32">
        <v>121.0833912743002</v>
      </c>
      <c r="O12" s="32">
        <v>133.91140788825399</v>
      </c>
      <c r="P12" s="32">
        <v>116.25857746922942</v>
      </c>
      <c r="Q12" s="32">
        <v>116.57741728028161</v>
      </c>
      <c r="R12" s="32">
        <v>112.98478626968856</v>
      </c>
      <c r="S12" s="32">
        <v>121.96697941146464</v>
      </c>
      <c r="T12" s="32">
        <v>128.63365963136656</v>
      </c>
      <c r="U12" s="32">
        <v>119.88196918005841</v>
      </c>
      <c r="V12" s="32">
        <v>120.32659412778918</v>
      </c>
      <c r="W12" s="32">
        <v>121.16193608121887</v>
      </c>
      <c r="X12" s="32">
        <v>120.39700798984016</v>
      </c>
      <c r="Y12" s="32">
        <v>117.0823449209731</v>
      </c>
      <c r="Z12" s="32">
        <v>120.32249879294663</v>
      </c>
      <c r="AA12" s="32">
        <v>124.62606029096385</v>
      </c>
      <c r="AB12" s="32">
        <v>134.88738885412843</v>
      </c>
      <c r="AC12" s="32">
        <v>136.52357004210128</v>
      </c>
      <c r="AD12" s="32">
        <v>136.67855777633764</v>
      </c>
      <c r="AE12" s="32">
        <v>125.09538103825051</v>
      </c>
      <c r="AF12" s="32">
        <v>121.69335253615385</v>
      </c>
      <c r="AG12" s="32">
        <v>122.67485423393217</v>
      </c>
      <c r="AH12" s="32">
        <v>128.16560172344987</v>
      </c>
      <c r="AI12" s="32">
        <v>124.53694962663704</v>
      </c>
      <c r="AJ12" s="32">
        <v>125.51834217644459</v>
      </c>
      <c r="AK12" s="32">
        <v>127.46373183934197</v>
      </c>
      <c r="AL12" s="32">
        <v>125.1114630238624</v>
      </c>
      <c r="AM12" s="32">
        <v>118.59813133947038</v>
      </c>
      <c r="AN12" s="32">
        <v>123.96486044529283</v>
      </c>
      <c r="AO12" s="32">
        <v>122.34095570735241</v>
      </c>
      <c r="AP12" s="32">
        <v>122.64239012205041</v>
      </c>
      <c r="AQ12" s="32">
        <v>124.41567543265273</v>
      </c>
      <c r="AR12" s="32">
        <v>128.46627615786986</v>
      </c>
      <c r="AS12" s="32">
        <v>128.28361522192935</v>
      </c>
      <c r="AT12" s="32">
        <v>125.62972107794153</v>
      </c>
      <c r="AU12" s="32">
        <v>123.78761432047052</v>
      </c>
      <c r="AV12" s="32">
        <v>127.76702397562681</v>
      </c>
      <c r="AW12" s="32">
        <v>128.30000000000001</v>
      </c>
      <c r="AX12" s="32">
        <v>137.76332108193455</v>
      </c>
      <c r="AY12" s="32">
        <v>124.5</v>
      </c>
      <c r="AZ12" s="32">
        <v>121</v>
      </c>
      <c r="BA12" s="37">
        <v>126</v>
      </c>
      <c r="BB12" s="38">
        <v>130.6</v>
      </c>
      <c r="BC12" s="32">
        <v>122.42238995818721</v>
      </c>
      <c r="BD12" s="32">
        <v>116.45533492998602</v>
      </c>
      <c r="BE12" s="32">
        <v>122.4</v>
      </c>
      <c r="BF12" s="32">
        <v>120</v>
      </c>
      <c r="BG12" s="32">
        <v>122.92193530333589</v>
      </c>
      <c r="BH12" s="32">
        <v>114.39883666447639</v>
      </c>
      <c r="BI12" s="32">
        <v>114.40225061281326</v>
      </c>
      <c r="BJ12" s="32">
        <v>110.69637791761353</v>
      </c>
      <c r="BK12" s="32">
        <v>120.76475203271121</v>
      </c>
      <c r="BL12" s="32">
        <v>116.75874565525845</v>
      </c>
      <c r="BM12" s="32">
        <v>110.00931340187378</v>
      </c>
      <c r="BN12" s="38">
        <v>109.2</v>
      </c>
      <c r="BO12" s="32">
        <v>119.44916639949028</v>
      </c>
      <c r="BP12" s="32">
        <v>117.71101882153953</v>
      </c>
      <c r="BQ12" s="32">
        <v>118.00736393332414</v>
      </c>
      <c r="BR12" s="32">
        <v>115</v>
      </c>
      <c r="BS12" s="32">
        <v>110.69843929343043</v>
      </c>
      <c r="BT12" s="32">
        <v>119.55713149324075</v>
      </c>
      <c r="BU12" s="32">
        <v>115.73220378525275</v>
      </c>
      <c r="BV12" s="32">
        <v>113.2154434572749</v>
      </c>
      <c r="BW12" s="32">
        <v>111.29274402119349</v>
      </c>
      <c r="BX12" s="32">
        <v>114.15003900822057</v>
      </c>
      <c r="BY12" s="32">
        <v>110.36544278925638</v>
      </c>
      <c r="BZ12" s="32">
        <v>103.99296431759706</v>
      </c>
      <c r="CA12" s="32">
        <v>105.01551797803127</v>
      </c>
      <c r="CB12" s="32">
        <v>104.59245199240812</v>
      </c>
      <c r="CC12" s="32">
        <v>101.13926588226401</v>
      </c>
      <c r="CD12" s="32">
        <v>101.57782499700825</v>
      </c>
      <c r="CE12" s="32">
        <v>107.58588013393434</v>
      </c>
      <c r="CF12" s="32">
        <v>104.25371629171077</v>
      </c>
      <c r="CG12" s="32">
        <v>102.89856504796664</v>
      </c>
      <c r="CH12" s="32">
        <v>99.432443438590951</v>
      </c>
      <c r="CI12" s="32">
        <v>90.46829732678151</v>
      </c>
      <c r="CJ12" s="32">
        <v>90.908534604579742</v>
      </c>
      <c r="CK12" s="32">
        <v>92.06613763917963</v>
      </c>
      <c r="CL12" s="32">
        <v>94.134062373951224</v>
      </c>
      <c r="CM12" s="32">
        <v>91.783744884437581</v>
      </c>
      <c r="CN12" s="32">
        <v>92.378944788294817</v>
      </c>
      <c r="CO12" s="32">
        <v>91.180746361180979</v>
      </c>
      <c r="CP12" s="32">
        <v>90.863242100786294</v>
      </c>
      <c r="CQ12" s="32">
        <v>88.308173874372102</v>
      </c>
      <c r="CR12" s="32">
        <v>87.961999234394497</v>
      </c>
      <c r="CS12" s="32">
        <v>89.873976178956823</v>
      </c>
      <c r="CT12" s="32">
        <v>95.039935588468197</v>
      </c>
      <c r="CU12" s="32">
        <v>108.32658339564256</v>
      </c>
      <c r="CV12" s="32">
        <v>104.25471581923892</v>
      </c>
      <c r="CW12" s="32">
        <v>107.24577128917257</v>
      </c>
      <c r="CX12" s="32">
        <v>108.07798437854794</v>
      </c>
      <c r="CY12" s="32">
        <v>112.31111652554804</v>
      </c>
      <c r="CZ12" s="32">
        <v>118.68634235362708</v>
      </c>
      <c r="DA12" s="32">
        <v>116.3331425846394</v>
      </c>
      <c r="DB12" s="32">
        <v>113.59887980369069</v>
      </c>
      <c r="DC12" s="32">
        <v>115.51962174857007</v>
      </c>
      <c r="DD12" s="32">
        <v>112.21393480472705</v>
      </c>
      <c r="DE12" s="32">
        <v>116.36841396199787</v>
      </c>
      <c r="DF12" s="32">
        <v>116.26986363905343</v>
      </c>
      <c r="DG12" s="32">
        <v>109.6</v>
      </c>
      <c r="DH12" s="32">
        <v>112.2</v>
      </c>
      <c r="DI12" s="32">
        <v>110.5</v>
      </c>
      <c r="DJ12" s="32">
        <v>109.5</v>
      </c>
      <c r="DK12" s="32">
        <v>106.3</v>
      </c>
      <c r="DL12" s="32">
        <v>101</v>
      </c>
      <c r="DM12" s="32">
        <v>105.6</v>
      </c>
      <c r="DN12" s="32">
        <v>107.4</v>
      </c>
      <c r="DO12" s="32">
        <v>108</v>
      </c>
      <c r="DP12" s="32">
        <v>110.5</v>
      </c>
      <c r="DQ12" s="32">
        <v>109.9</v>
      </c>
      <c r="DR12" s="32">
        <v>108.2</v>
      </c>
      <c r="DS12" s="32">
        <v>116</v>
      </c>
      <c r="DT12" s="32">
        <v>114.9</v>
      </c>
      <c r="DU12" s="32">
        <v>115.6</v>
      </c>
      <c r="DV12" s="32">
        <v>117.1</v>
      </c>
      <c r="DW12" s="32">
        <v>118.2</v>
      </c>
      <c r="DX12" s="32">
        <v>118</v>
      </c>
      <c r="DY12" s="32">
        <v>115</v>
      </c>
      <c r="DZ12" s="32">
        <v>114.3</v>
      </c>
      <c r="EA12" s="32">
        <v>112.5</v>
      </c>
      <c r="EB12" s="32">
        <v>114.8</v>
      </c>
      <c r="EC12" s="32">
        <v>113.1</v>
      </c>
      <c r="ED12" s="32">
        <v>109.9</v>
      </c>
      <c r="EE12" s="32">
        <v>107.6</v>
      </c>
      <c r="EF12" s="32">
        <v>105.1</v>
      </c>
      <c r="EG12" s="32">
        <v>109.6</v>
      </c>
      <c r="EH12" s="32">
        <v>109</v>
      </c>
      <c r="EI12" s="32">
        <v>105.2</v>
      </c>
      <c r="EJ12" s="32">
        <v>107.2</v>
      </c>
      <c r="EK12" s="32">
        <v>108.2</v>
      </c>
      <c r="EL12" s="32">
        <v>105.5</v>
      </c>
      <c r="EM12" s="32">
        <v>104.9</v>
      </c>
      <c r="EN12" s="32">
        <v>104.1</v>
      </c>
      <c r="EO12" s="32">
        <v>105.2</v>
      </c>
      <c r="EP12" s="32">
        <v>107.2</v>
      </c>
      <c r="EQ12" s="32">
        <v>105.9</v>
      </c>
      <c r="ER12" s="32">
        <v>105.2</v>
      </c>
      <c r="ES12" s="32">
        <v>102.7</v>
      </c>
      <c r="ET12" s="32">
        <v>97.917188273504678</v>
      </c>
      <c r="EU12" s="32">
        <v>96.74808065125859</v>
      </c>
      <c r="EV12" s="32">
        <v>96.3</v>
      </c>
      <c r="EW12" s="32">
        <v>94.3</v>
      </c>
      <c r="EX12" s="32">
        <v>92.7</v>
      </c>
      <c r="EY12" s="32">
        <v>90.9</v>
      </c>
      <c r="EZ12" s="32">
        <v>89.6</v>
      </c>
      <c r="FA12" s="32">
        <v>87.2</v>
      </c>
      <c r="FB12" s="32">
        <v>85.6</v>
      </c>
      <c r="FC12" s="32">
        <v>82.3</v>
      </c>
      <c r="FD12" s="32">
        <v>81.599999999999994</v>
      </c>
      <c r="FE12" s="32">
        <v>74.2</v>
      </c>
      <c r="FF12" s="32">
        <v>68.654357812202676</v>
      </c>
      <c r="FG12" s="32">
        <v>69.7</v>
      </c>
      <c r="FH12" s="32">
        <v>70.400000000000006</v>
      </c>
      <c r="FI12" s="32">
        <v>70.8</v>
      </c>
      <c r="FJ12" s="32">
        <v>73.718563932596624</v>
      </c>
      <c r="FK12" s="32">
        <v>79.7</v>
      </c>
      <c r="FL12" s="32">
        <v>85.4</v>
      </c>
      <c r="FM12" s="33">
        <v>86.8</v>
      </c>
      <c r="FN12" s="33">
        <v>92.5</v>
      </c>
      <c r="FO12" s="33">
        <v>86.8</v>
      </c>
      <c r="FP12" s="33">
        <v>90.8</v>
      </c>
      <c r="FQ12" s="33">
        <v>98.3</v>
      </c>
      <c r="FR12" s="33">
        <v>109.9</v>
      </c>
      <c r="FS12" s="33">
        <v>113.4</v>
      </c>
      <c r="FT12" s="33">
        <v>120.2</v>
      </c>
      <c r="FU12" s="33">
        <v>120.04232562242851</v>
      </c>
      <c r="FV12" s="33">
        <v>118.5</v>
      </c>
      <c r="FW12" s="33">
        <v>118</v>
      </c>
      <c r="FX12" s="33">
        <v>106.2</v>
      </c>
      <c r="FY12" s="33">
        <v>107.7</v>
      </c>
      <c r="FZ12" s="33">
        <v>108.31694947847909</v>
      </c>
      <c r="GA12" s="33">
        <v>129.5</v>
      </c>
      <c r="GB12" s="24">
        <v>126.6</v>
      </c>
      <c r="GC12" s="24">
        <v>131.19999999999999</v>
      </c>
      <c r="GD12" s="33">
        <v>130</v>
      </c>
      <c r="GE12" s="24">
        <v>127.1</v>
      </c>
      <c r="GF12" s="33">
        <v>128.19999999999999</v>
      </c>
      <c r="GG12" s="33">
        <v>122.1</v>
      </c>
      <c r="GH12" s="33">
        <v>127.2</v>
      </c>
      <c r="GI12" s="33">
        <v>119.56573430794185</v>
      </c>
      <c r="GJ12" s="33">
        <v>126.76240906204777</v>
      </c>
      <c r="GK12" s="33">
        <v>125.9</v>
      </c>
      <c r="GL12" s="172">
        <v>121.60915503028532</v>
      </c>
      <c r="GM12" s="172">
        <v>112.2</v>
      </c>
      <c r="GN12" s="172">
        <v>112.21149957283323</v>
      </c>
      <c r="GO12" s="172">
        <v>107.00671481932321</v>
      </c>
      <c r="GP12" s="172">
        <v>111.86270129279592</v>
      </c>
      <c r="GQ12" s="172">
        <v>115.06343058375853</v>
      </c>
      <c r="GR12" s="172">
        <v>111.14297629659023</v>
      </c>
      <c r="GS12" s="172">
        <v>116.53524389661054</v>
      </c>
      <c r="GT12" s="172">
        <v>113.52348519160937</v>
      </c>
      <c r="GU12" s="172">
        <v>114.51680451366465</v>
      </c>
      <c r="GV12" s="172">
        <v>112.74827153061844</v>
      </c>
      <c r="GW12" s="172">
        <v>112.52745056658027</v>
      </c>
      <c r="GX12" s="172">
        <v>110.10833686401278</v>
      </c>
      <c r="GY12" s="172">
        <v>107.5</v>
      </c>
      <c r="GZ12" s="172">
        <v>110.6</v>
      </c>
      <c r="HA12" s="172">
        <v>110.7</v>
      </c>
      <c r="HB12" s="172">
        <v>110.3</v>
      </c>
      <c r="HC12" s="172">
        <v>105.6</v>
      </c>
      <c r="HD12" s="176">
        <v>106.173004733583</v>
      </c>
      <c r="HE12" s="176">
        <v>109.17254530282899</v>
      </c>
      <c r="HF12" s="176">
        <v>105.4</v>
      </c>
      <c r="HG12" s="176">
        <v>108.3</v>
      </c>
      <c r="HH12" s="176">
        <v>109.6</v>
      </c>
      <c r="HI12" s="176">
        <v>109.3</v>
      </c>
      <c r="HJ12" s="176">
        <v>110.420660010117</v>
      </c>
      <c r="HK12" s="176">
        <v>112.22286864484801</v>
      </c>
      <c r="HL12" s="176">
        <v>110.2</v>
      </c>
      <c r="HM12" s="176">
        <v>108.2</v>
      </c>
      <c r="HN12" s="176">
        <v>96.6</v>
      </c>
      <c r="HO12" s="176">
        <v>101.4</v>
      </c>
      <c r="HP12" s="176">
        <v>112.5</v>
      </c>
      <c r="HQ12" s="176">
        <v>104.7</v>
      </c>
      <c r="HR12" s="176">
        <v>108.4</v>
      </c>
      <c r="HS12" s="176">
        <v>112.7</v>
      </c>
      <c r="HT12" s="176">
        <v>114.4</v>
      </c>
      <c r="HU12" s="176">
        <v>113.2</v>
      </c>
      <c r="HV12" s="176">
        <v>118.9</v>
      </c>
      <c r="HW12" s="176">
        <v>109.4</v>
      </c>
      <c r="HX12" s="176">
        <v>109.6</v>
      </c>
      <c r="HY12" s="176">
        <v>114.2</v>
      </c>
      <c r="HZ12" s="176">
        <v>129.30000000000001</v>
      </c>
      <c r="IA12" s="176">
        <v>118.2</v>
      </c>
      <c r="IB12" s="176">
        <v>107.5</v>
      </c>
      <c r="IC12" s="176">
        <v>111.8</v>
      </c>
      <c r="ID12" s="176">
        <v>107.6</v>
      </c>
      <c r="IE12" s="176">
        <v>106.5</v>
      </c>
      <c r="IF12" s="176">
        <v>100.7</v>
      </c>
      <c r="IG12" s="176">
        <v>103.1</v>
      </c>
      <c r="IH12" s="176">
        <v>104.8</v>
      </c>
      <c r="II12" s="176">
        <v>101.3</v>
      </c>
    </row>
    <row r="13" spans="1:243">
      <c r="A13" s="186"/>
      <c r="B13" s="7" t="str">
        <f>IF('0'!A1=1,"Київська","Kyiv")</f>
        <v>Київська</v>
      </c>
      <c r="C13" s="32" t="s">
        <v>0</v>
      </c>
      <c r="D13" s="32">
        <v>121.00658954834456</v>
      </c>
      <c r="E13" s="32">
        <v>120.56724004635694</v>
      </c>
      <c r="F13" s="32">
        <v>117.73291928101123</v>
      </c>
      <c r="G13" s="32">
        <v>111.69405363777794</v>
      </c>
      <c r="H13" s="32">
        <v>115.37364721408616</v>
      </c>
      <c r="I13" s="32">
        <v>120.20038107514381</v>
      </c>
      <c r="J13" s="32">
        <v>112.9</v>
      </c>
      <c r="K13" s="32">
        <v>115.20880680446069</v>
      </c>
      <c r="L13" s="39">
        <v>114.77652621200299</v>
      </c>
      <c r="M13" s="32">
        <v>112.62033708284527</v>
      </c>
      <c r="N13" s="32">
        <v>115.91100565170201</v>
      </c>
      <c r="O13" s="32">
        <v>127.09240511097603</v>
      </c>
      <c r="P13" s="32">
        <v>112.74702062865715</v>
      </c>
      <c r="Q13" s="32">
        <v>115.29863962604081</v>
      </c>
      <c r="R13" s="32">
        <v>117.34107935497254</v>
      </c>
      <c r="S13" s="32">
        <v>117.88931361801814</v>
      </c>
      <c r="T13" s="32">
        <v>122.61935248366802</v>
      </c>
      <c r="U13" s="32">
        <v>113.86093333382614</v>
      </c>
      <c r="V13" s="32">
        <v>116.60455466998975</v>
      </c>
      <c r="W13" s="32">
        <v>120.10357805182618</v>
      </c>
      <c r="X13" s="32">
        <v>117.99489640654218</v>
      </c>
      <c r="Y13" s="32">
        <v>115.91535346758194</v>
      </c>
      <c r="Z13" s="32">
        <v>112.93152015921072</v>
      </c>
      <c r="AA13" s="32">
        <v>123.43007199638797</v>
      </c>
      <c r="AB13" s="32">
        <v>126.29058255980659</v>
      </c>
      <c r="AC13" s="32">
        <v>127.7582649924332</v>
      </c>
      <c r="AD13" s="32">
        <v>125.76544707534029</v>
      </c>
      <c r="AE13" s="32">
        <v>122.10304880394362</v>
      </c>
      <c r="AF13" s="32">
        <v>118.06558426127043</v>
      </c>
      <c r="AG13" s="32">
        <v>115.90095236094773</v>
      </c>
      <c r="AH13" s="32">
        <v>117.29352961384996</v>
      </c>
      <c r="AI13" s="32">
        <v>119.89342831778484</v>
      </c>
      <c r="AJ13" s="32">
        <v>117.29218526793271</v>
      </c>
      <c r="AK13" s="32">
        <v>119.33243262002323</v>
      </c>
      <c r="AL13" s="32">
        <v>119.45941295227608</v>
      </c>
      <c r="AM13" s="32">
        <v>110.98035365630334</v>
      </c>
      <c r="AN13" s="32">
        <v>117.5519610125681</v>
      </c>
      <c r="AO13" s="32">
        <v>112.60961011062454</v>
      </c>
      <c r="AP13" s="32">
        <v>116.13171651402068</v>
      </c>
      <c r="AQ13" s="32">
        <v>116.7943146203845</v>
      </c>
      <c r="AR13" s="32">
        <v>117.34407317438543</v>
      </c>
      <c r="AS13" s="32">
        <v>122.21868196177165</v>
      </c>
      <c r="AT13" s="32">
        <v>119.68822532252474</v>
      </c>
      <c r="AU13" s="32">
        <v>117.28442921892065</v>
      </c>
      <c r="AV13" s="32">
        <v>127.84513475183138</v>
      </c>
      <c r="AW13" s="32">
        <v>122.4</v>
      </c>
      <c r="AX13" s="32">
        <v>129.40391596328055</v>
      </c>
      <c r="AY13" s="32">
        <v>117.7</v>
      </c>
      <c r="AZ13" s="32">
        <v>120.1</v>
      </c>
      <c r="BA13" s="37">
        <v>124.8</v>
      </c>
      <c r="BB13" s="38">
        <v>123.3</v>
      </c>
      <c r="BC13" s="32">
        <v>122.59743441946326</v>
      </c>
      <c r="BD13" s="32">
        <v>120.08584387394758</v>
      </c>
      <c r="BE13" s="32">
        <v>117.1</v>
      </c>
      <c r="BF13" s="32">
        <v>118.8</v>
      </c>
      <c r="BG13" s="32">
        <v>116.04219695123319</v>
      </c>
      <c r="BH13" s="32">
        <v>106.85794640580369</v>
      </c>
      <c r="BI13" s="32">
        <v>112.9479615979249</v>
      </c>
      <c r="BJ13" s="32">
        <v>112.38483649531665</v>
      </c>
      <c r="BK13" s="32">
        <v>114.84629983226743</v>
      </c>
      <c r="BL13" s="32">
        <v>112.63094531898567</v>
      </c>
      <c r="BM13" s="32">
        <v>111.66988605469074</v>
      </c>
      <c r="BN13" s="38">
        <v>109.8</v>
      </c>
      <c r="BO13" s="32">
        <v>113.17011439605665</v>
      </c>
      <c r="BP13" s="32">
        <v>114.44834000285736</v>
      </c>
      <c r="BQ13" s="32">
        <v>117.24669051367442</v>
      </c>
      <c r="BR13" s="32">
        <v>114.8</v>
      </c>
      <c r="BS13" s="32">
        <v>115.8833566660152</v>
      </c>
      <c r="BT13" s="32">
        <v>119.22615878002134</v>
      </c>
      <c r="BU13" s="32">
        <v>115.53984775484187</v>
      </c>
      <c r="BV13" s="32">
        <v>111.52941712001277</v>
      </c>
      <c r="BW13" s="32">
        <v>117.70163760241135</v>
      </c>
      <c r="BX13" s="32">
        <v>119.7837224385669</v>
      </c>
      <c r="BY13" s="32">
        <v>114.22494404894496</v>
      </c>
      <c r="BZ13" s="32">
        <v>109.88667777389635</v>
      </c>
      <c r="CA13" s="32">
        <v>111.36336441430508</v>
      </c>
      <c r="CB13" s="32">
        <v>105.6596615312573</v>
      </c>
      <c r="CC13" s="32">
        <v>105.03798414018691</v>
      </c>
      <c r="CD13" s="32">
        <v>105.20940990376356</v>
      </c>
      <c r="CE13" s="32">
        <v>106.77260122727246</v>
      </c>
      <c r="CF13" s="32">
        <v>105.73975619521772</v>
      </c>
      <c r="CG13" s="32">
        <v>99.80384529889669</v>
      </c>
      <c r="CH13" s="32">
        <v>96.588992327325371</v>
      </c>
      <c r="CI13" s="32">
        <v>89.446604455842191</v>
      </c>
      <c r="CJ13" s="32">
        <v>88.323815287591657</v>
      </c>
      <c r="CK13" s="32">
        <v>88.368137022397889</v>
      </c>
      <c r="CL13" s="32">
        <v>92.274669403551798</v>
      </c>
      <c r="CM13" s="32">
        <v>88.463959750668181</v>
      </c>
      <c r="CN13" s="32">
        <v>94.744019005848259</v>
      </c>
      <c r="CO13" s="32">
        <v>93.868385615788952</v>
      </c>
      <c r="CP13" s="32">
        <v>90.739347627997361</v>
      </c>
      <c r="CQ13" s="32">
        <v>90.767431348211957</v>
      </c>
      <c r="CR13" s="32">
        <v>90.834524857983411</v>
      </c>
      <c r="CS13" s="32">
        <v>95.867464411840643</v>
      </c>
      <c r="CT13" s="32">
        <v>103.76400072435069</v>
      </c>
      <c r="CU13" s="32">
        <v>102.49413668627642</v>
      </c>
      <c r="CV13" s="32">
        <v>102.57039780564384</v>
      </c>
      <c r="CW13" s="32">
        <v>104.82025253641706</v>
      </c>
      <c r="CX13" s="32">
        <v>105.75686807468074</v>
      </c>
      <c r="CY13" s="32">
        <v>112.30823631790136</v>
      </c>
      <c r="CZ13" s="32">
        <v>111.32343309492026</v>
      </c>
      <c r="DA13" s="32">
        <v>109.65639379374548</v>
      </c>
      <c r="DB13" s="32">
        <v>111.60232465630317</v>
      </c>
      <c r="DC13" s="32">
        <v>111.44240429989308</v>
      </c>
      <c r="DD13" s="32">
        <v>111.00890440281404</v>
      </c>
      <c r="DE13" s="32">
        <v>110.0619891248442</v>
      </c>
      <c r="DF13" s="32">
        <v>107.93143836440119</v>
      </c>
      <c r="DG13" s="32">
        <v>114.8</v>
      </c>
      <c r="DH13" s="32">
        <v>116.9</v>
      </c>
      <c r="DI13" s="32">
        <v>120.2</v>
      </c>
      <c r="DJ13" s="32">
        <v>112.8</v>
      </c>
      <c r="DK13" s="32">
        <v>105.7</v>
      </c>
      <c r="DL13" s="32">
        <v>107.7</v>
      </c>
      <c r="DM13" s="32">
        <v>108.3</v>
      </c>
      <c r="DN13" s="32">
        <v>113.1</v>
      </c>
      <c r="DO13" s="32">
        <v>116.9</v>
      </c>
      <c r="DP13" s="32">
        <v>112.3</v>
      </c>
      <c r="DQ13" s="32">
        <v>115</v>
      </c>
      <c r="DR13" s="32">
        <v>117.5</v>
      </c>
      <c r="DS13" s="32">
        <v>116.7</v>
      </c>
      <c r="DT13" s="32">
        <v>115.2</v>
      </c>
      <c r="DU13" s="32">
        <v>108.3</v>
      </c>
      <c r="DV13" s="32">
        <v>117.4</v>
      </c>
      <c r="DW13" s="32">
        <v>120.7</v>
      </c>
      <c r="DX13" s="32">
        <v>115.5</v>
      </c>
      <c r="DY13" s="32">
        <v>115.4</v>
      </c>
      <c r="DZ13" s="32">
        <v>118.1</v>
      </c>
      <c r="EA13" s="32">
        <v>107.4</v>
      </c>
      <c r="EB13" s="32">
        <v>115.7</v>
      </c>
      <c r="EC13" s="32">
        <v>114.5</v>
      </c>
      <c r="ED13" s="32">
        <v>110.1</v>
      </c>
      <c r="EE13" s="32">
        <v>113.1</v>
      </c>
      <c r="EF13" s="32">
        <v>112.8</v>
      </c>
      <c r="EG13" s="32">
        <v>117.7</v>
      </c>
      <c r="EH13" s="32">
        <v>114.3</v>
      </c>
      <c r="EI13" s="32">
        <v>105.5</v>
      </c>
      <c r="EJ13" s="32">
        <v>106.3</v>
      </c>
      <c r="EK13" s="32">
        <v>107.6</v>
      </c>
      <c r="EL13" s="32">
        <v>100.9</v>
      </c>
      <c r="EM13" s="32">
        <v>103.5</v>
      </c>
      <c r="EN13" s="32">
        <v>102.5</v>
      </c>
      <c r="EO13" s="32">
        <v>102.6</v>
      </c>
      <c r="EP13" s="32">
        <v>102.8</v>
      </c>
      <c r="EQ13" s="32">
        <v>99.8</v>
      </c>
      <c r="ER13" s="32">
        <v>98</v>
      </c>
      <c r="ES13" s="32">
        <v>96.1</v>
      </c>
      <c r="ET13" s="32">
        <v>92.866728596550274</v>
      </c>
      <c r="EU13" s="32">
        <v>91.187100956268495</v>
      </c>
      <c r="EV13" s="32">
        <v>91.2</v>
      </c>
      <c r="EW13" s="32">
        <v>92.9</v>
      </c>
      <c r="EX13" s="32">
        <v>88.5</v>
      </c>
      <c r="EY13" s="32">
        <v>89.5</v>
      </c>
      <c r="EZ13" s="32">
        <v>87.2</v>
      </c>
      <c r="FA13" s="32">
        <v>85.5</v>
      </c>
      <c r="FB13" s="32">
        <v>88.8</v>
      </c>
      <c r="FC13" s="32">
        <v>81.2</v>
      </c>
      <c r="FD13" s="32">
        <v>78.900000000000006</v>
      </c>
      <c r="FE13" s="32">
        <v>72.3</v>
      </c>
      <c r="FF13" s="32">
        <v>66.689131035744381</v>
      </c>
      <c r="FG13" s="32">
        <v>72</v>
      </c>
      <c r="FH13" s="32">
        <v>74</v>
      </c>
      <c r="FI13" s="32">
        <v>72</v>
      </c>
      <c r="FJ13" s="32">
        <v>77.158440606325271</v>
      </c>
      <c r="FK13" s="32">
        <v>78.5</v>
      </c>
      <c r="FL13" s="32">
        <v>85.8</v>
      </c>
      <c r="FM13" s="33">
        <v>86.9</v>
      </c>
      <c r="FN13" s="33">
        <v>92</v>
      </c>
      <c r="FO13" s="33">
        <v>91</v>
      </c>
      <c r="FP13" s="33">
        <v>94.9</v>
      </c>
      <c r="FQ13" s="33">
        <v>106</v>
      </c>
      <c r="FR13" s="33">
        <v>114.2</v>
      </c>
      <c r="FS13" s="33">
        <v>115</v>
      </c>
      <c r="FT13" s="33">
        <v>121.8</v>
      </c>
      <c r="FU13" s="33">
        <v>123.87983688405841</v>
      </c>
      <c r="FV13" s="33">
        <v>116.9</v>
      </c>
      <c r="FW13" s="33">
        <v>119.1</v>
      </c>
      <c r="FX13" s="33">
        <v>111.3</v>
      </c>
      <c r="FY13" s="33">
        <v>108.5</v>
      </c>
      <c r="FZ13" s="33">
        <v>105.44532800688738</v>
      </c>
      <c r="GA13" s="33">
        <v>121.5</v>
      </c>
      <c r="GB13" s="24">
        <v>120</v>
      </c>
      <c r="GC13" s="24">
        <v>121.4</v>
      </c>
      <c r="GD13" s="33">
        <v>119.2</v>
      </c>
      <c r="GE13" s="24">
        <v>122.9</v>
      </c>
      <c r="GF13" s="33">
        <v>121.8</v>
      </c>
      <c r="GG13" s="33">
        <v>114.8</v>
      </c>
      <c r="GH13" s="33">
        <v>119.6</v>
      </c>
      <c r="GI13" s="33">
        <v>116.1608060991646</v>
      </c>
      <c r="GJ13" s="33">
        <v>117.10875047414285</v>
      </c>
      <c r="GK13" s="33">
        <v>120.8</v>
      </c>
      <c r="GL13" s="172">
        <v>119.3535765617975</v>
      </c>
      <c r="GM13" s="172">
        <v>115.3</v>
      </c>
      <c r="GN13" s="172">
        <v>110.69995846591868</v>
      </c>
      <c r="GO13" s="172">
        <v>105.81944171300165</v>
      </c>
      <c r="GP13" s="172">
        <v>114.80583474542556</v>
      </c>
      <c r="GQ13" s="172">
        <v>113.76948540207383</v>
      </c>
      <c r="GR13" s="172">
        <v>112.17532922701615</v>
      </c>
      <c r="GS13" s="172">
        <v>116.42403466138978</v>
      </c>
      <c r="GT13" s="172">
        <v>116.2760832497499</v>
      </c>
      <c r="GU13" s="172">
        <v>115.61400177536208</v>
      </c>
      <c r="GV13" s="172">
        <v>114.77238199398099</v>
      </c>
      <c r="GW13" s="172">
        <v>113.78231807617907</v>
      </c>
      <c r="GX13" s="172">
        <v>116.22434732813782</v>
      </c>
      <c r="GY13" s="172">
        <v>109.2</v>
      </c>
      <c r="GZ13" s="172">
        <v>111.8</v>
      </c>
      <c r="HA13" s="172">
        <v>114.1</v>
      </c>
      <c r="HB13" s="172">
        <v>114.4</v>
      </c>
      <c r="HC13" s="172">
        <v>111.7</v>
      </c>
      <c r="HD13" s="176">
        <v>107.99520518967999</v>
      </c>
      <c r="HE13" s="176">
        <v>112.767500448931</v>
      </c>
      <c r="HF13" s="176">
        <v>110.3</v>
      </c>
      <c r="HG13" s="176">
        <v>113.7</v>
      </c>
      <c r="HH13" s="176">
        <v>113.2</v>
      </c>
      <c r="HI13" s="176">
        <v>113.5</v>
      </c>
      <c r="HJ13" s="176">
        <v>113.84928414800601</v>
      </c>
      <c r="HK13" s="176">
        <v>112.369183886339</v>
      </c>
      <c r="HL13" s="176">
        <v>112.1</v>
      </c>
      <c r="HM13" s="176">
        <v>110</v>
      </c>
      <c r="HN13" s="176">
        <v>99.7</v>
      </c>
      <c r="HO13" s="176">
        <v>98.7</v>
      </c>
      <c r="HP13" s="176">
        <v>103.7</v>
      </c>
      <c r="HQ13" s="176">
        <v>100.7</v>
      </c>
      <c r="HR13" s="176">
        <v>104.6</v>
      </c>
      <c r="HS13" s="176">
        <v>105.9</v>
      </c>
      <c r="HT13" s="176">
        <v>111</v>
      </c>
      <c r="HU13" s="176">
        <v>103.8</v>
      </c>
      <c r="HV13" s="176">
        <v>102.5</v>
      </c>
      <c r="HW13" s="176">
        <v>105.2</v>
      </c>
      <c r="HX13" s="176">
        <v>104.9</v>
      </c>
      <c r="HY13" s="176">
        <v>104.8</v>
      </c>
      <c r="HZ13" s="176">
        <v>117.3</v>
      </c>
      <c r="IA13" s="176">
        <v>116.2</v>
      </c>
      <c r="IB13" s="176">
        <v>112.8</v>
      </c>
      <c r="IC13" s="176">
        <v>109.8</v>
      </c>
      <c r="ID13" s="176">
        <v>108.6</v>
      </c>
      <c r="IE13" s="176">
        <v>108.4</v>
      </c>
      <c r="IF13" s="176">
        <v>101.5</v>
      </c>
      <c r="IG13" s="176">
        <v>109.3</v>
      </c>
      <c r="IH13" s="176">
        <v>110.2</v>
      </c>
      <c r="II13" s="176">
        <v>108.4</v>
      </c>
    </row>
    <row r="14" spans="1:243">
      <c r="A14" s="186"/>
      <c r="B14" s="7" t="str">
        <f>IF('0'!A1=1,"Кіровоградська","Kirovohrad")</f>
        <v>Кіровоградська</v>
      </c>
      <c r="C14" s="32" t="s">
        <v>0</v>
      </c>
      <c r="D14" s="32">
        <v>121.90050350921447</v>
      </c>
      <c r="E14" s="32">
        <v>126.92134623209428</v>
      </c>
      <c r="F14" s="32">
        <v>121.89448142551372</v>
      </c>
      <c r="G14" s="32">
        <v>122.81492809228504</v>
      </c>
      <c r="H14" s="32">
        <v>125.78051276200617</v>
      </c>
      <c r="I14" s="32">
        <v>130.67086197845808</v>
      </c>
      <c r="J14" s="32">
        <v>120.3</v>
      </c>
      <c r="K14" s="32">
        <v>127.61744219402084</v>
      </c>
      <c r="L14" s="32">
        <v>122.30203674477583</v>
      </c>
      <c r="M14" s="32">
        <v>120.5011873270403</v>
      </c>
      <c r="N14" s="32">
        <v>120.06478416767715</v>
      </c>
      <c r="O14" s="32">
        <v>127.09639301201783</v>
      </c>
      <c r="P14" s="32">
        <v>115.73963068278994</v>
      </c>
      <c r="Q14" s="32">
        <v>110.69653102746733</v>
      </c>
      <c r="R14" s="32">
        <v>116.52799621978302</v>
      </c>
      <c r="S14" s="32">
        <v>119.57953215625953</v>
      </c>
      <c r="T14" s="32">
        <v>122.90400213375295</v>
      </c>
      <c r="U14" s="32">
        <v>112.46581681024344</v>
      </c>
      <c r="V14" s="32">
        <v>115.70251436251212</v>
      </c>
      <c r="W14" s="32">
        <v>117.796893485287</v>
      </c>
      <c r="X14" s="32">
        <v>115.92001651432395</v>
      </c>
      <c r="Y14" s="32">
        <v>112.55946061460885</v>
      </c>
      <c r="Z14" s="32">
        <v>113.04609438794145</v>
      </c>
      <c r="AA14" s="32">
        <v>118.21722309842518</v>
      </c>
      <c r="AB14" s="32">
        <v>125.69716176381579</v>
      </c>
      <c r="AC14" s="32">
        <v>127.54557484874769</v>
      </c>
      <c r="AD14" s="32">
        <v>124.56377167955971</v>
      </c>
      <c r="AE14" s="32">
        <v>121.52166846022924</v>
      </c>
      <c r="AF14" s="32">
        <v>118.09698209092137</v>
      </c>
      <c r="AG14" s="32">
        <v>117.1</v>
      </c>
      <c r="AH14" s="32">
        <v>118.83862317447694</v>
      </c>
      <c r="AI14" s="32">
        <v>118.45169805529864</v>
      </c>
      <c r="AJ14" s="32">
        <v>117.2934327571124</v>
      </c>
      <c r="AK14" s="32">
        <v>121.55046799278965</v>
      </c>
      <c r="AL14" s="32">
        <v>117.14068908531264</v>
      </c>
      <c r="AM14" s="32">
        <v>115.39958226866423</v>
      </c>
      <c r="AN14" s="32">
        <v>112.65216313003987</v>
      </c>
      <c r="AO14" s="32">
        <v>111.58251587163159</v>
      </c>
      <c r="AP14" s="32">
        <v>115.16623561420199</v>
      </c>
      <c r="AQ14" s="32">
        <v>118.35689583461867</v>
      </c>
      <c r="AR14" s="32">
        <v>117.42883196756048</v>
      </c>
      <c r="AS14" s="32">
        <v>121.91164747399144</v>
      </c>
      <c r="AT14" s="32">
        <v>118.21770030581598</v>
      </c>
      <c r="AU14" s="32">
        <v>117.92458332206454</v>
      </c>
      <c r="AV14" s="32">
        <v>124.82442741160952</v>
      </c>
      <c r="AW14" s="32">
        <v>124.9</v>
      </c>
      <c r="AX14" s="32">
        <v>133.81844577175997</v>
      </c>
      <c r="AY14" s="32">
        <v>123.3</v>
      </c>
      <c r="AZ14" s="32">
        <v>126.3</v>
      </c>
      <c r="BA14" s="37">
        <v>131.4</v>
      </c>
      <c r="BB14" s="38">
        <v>128.9</v>
      </c>
      <c r="BC14" s="32">
        <v>125.8416539402253</v>
      </c>
      <c r="BD14" s="32">
        <v>122.92089104103508</v>
      </c>
      <c r="BE14" s="32">
        <v>123.3</v>
      </c>
      <c r="BF14" s="32">
        <v>123.5</v>
      </c>
      <c r="BG14" s="32">
        <v>119.87990647100347</v>
      </c>
      <c r="BH14" s="32">
        <v>115.23846321590753</v>
      </c>
      <c r="BI14" s="32">
        <v>113.97415672103565</v>
      </c>
      <c r="BJ14" s="32">
        <v>114.82960245457942</v>
      </c>
      <c r="BK14" s="32">
        <v>118.45687430375585</v>
      </c>
      <c r="BL14" s="32">
        <v>117.16547026601192</v>
      </c>
      <c r="BM14" s="32">
        <v>109.37129413212489</v>
      </c>
      <c r="BN14" s="38">
        <v>111.1</v>
      </c>
      <c r="BO14" s="32">
        <v>112.47216339105461</v>
      </c>
      <c r="BP14" s="32">
        <v>114.5923199634656</v>
      </c>
      <c r="BQ14" s="32">
        <v>118.27806403163731</v>
      </c>
      <c r="BR14" s="32">
        <v>113.4</v>
      </c>
      <c r="BS14" s="32">
        <v>112.84463232650914</v>
      </c>
      <c r="BT14" s="32">
        <v>119.03716950554897</v>
      </c>
      <c r="BU14" s="32">
        <v>116.06689578966349</v>
      </c>
      <c r="BV14" s="32">
        <v>110.02893790243881</v>
      </c>
      <c r="BW14" s="32">
        <v>118.46711328785878</v>
      </c>
      <c r="BX14" s="32">
        <v>120.82614853358888</v>
      </c>
      <c r="BY14" s="32">
        <v>114.61552552803467</v>
      </c>
      <c r="BZ14" s="32">
        <v>109.66210165633227</v>
      </c>
      <c r="CA14" s="32">
        <v>108.44721936794654</v>
      </c>
      <c r="CB14" s="32">
        <v>108.51518024968399</v>
      </c>
      <c r="CC14" s="32">
        <v>107.61096661188252</v>
      </c>
      <c r="CD14" s="32">
        <v>107.48524791533455</v>
      </c>
      <c r="CE14" s="32">
        <v>109.83382995787819</v>
      </c>
      <c r="CF14" s="32">
        <v>104.98249087307491</v>
      </c>
      <c r="CG14" s="32">
        <v>101.32775225134162</v>
      </c>
      <c r="CH14" s="32">
        <v>98.920337323006038</v>
      </c>
      <c r="CI14" s="32">
        <v>88.84528602617965</v>
      </c>
      <c r="CJ14" s="32">
        <v>87.687771813340731</v>
      </c>
      <c r="CK14" s="32">
        <v>93.424011599343842</v>
      </c>
      <c r="CL14" s="32">
        <v>97.455901204826063</v>
      </c>
      <c r="CM14" s="32">
        <v>97.192492705456004</v>
      </c>
      <c r="CN14" s="32">
        <v>96.62615769467881</v>
      </c>
      <c r="CO14" s="32">
        <v>93.235984652445552</v>
      </c>
      <c r="CP14" s="32">
        <v>93.907610569352329</v>
      </c>
      <c r="CQ14" s="32">
        <v>93.2938225376503</v>
      </c>
      <c r="CR14" s="32">
        <v>92.775772723335265</v>
      </c>
      <c r="CS14" s="32">
        <v>98.192056228244439</v>
      </c>
      <c r="CT14" s="32">
        <v>107.06984701170515</v>
      </c>
      <c r="CU14" s="32">
        <v>110.15586714118221</v>
      </c>
      <c r="CV14" s="32">
        <v>107.34297348551698</v>
      </c>
      <c r="CW14" s="32">
        <v>107.27543561834482</v>
      </c>
      <c r="CX14" s="32">
        <v>109.15617723086532</v>
      </c>
      <c r="CY14" s="32">
        <v>115.18108177162807</v>
      </c>
      <c r="CZ14" s="32">
        <v>117.22213301353858</v>
      </c>
      <c r="DA14" s="32">
        <v>113.26259639793477</v>
      </c>
      <c r="DB14" s="32">
        <v>111.48934885529121</v>
      </c>
      <c r="DC14" s="32">
        <v>112.91482223358292</v>
      </c>
      <c r="DD14" s="32">
        <v>111.25451559486763</v>
      </c>
      <c r="DE14" s="32">
        <v>111.64644094607048</v>
      </c>
      <c r="DF14" s="32">
        <v>105.19166517476725</v>
      </c>
      <c r="DG14" s="32">
        <v>108.4</v>
      </c>
      <c r="DH14" s="32">
        <v>109.7</v>
      </c>
      <c r="DI14" s="32">
        <v>111.6</v>
      </c>
      <c r="DJ14" s="32">
        <v>106.5</v>
      </c>
      <c r="DK14" s="32">
        <v>102</v>
      </c>
      <c r="DL14" s="32">
        <v>100</v>
      </c>
      <c r="DM14" s="32">
        <v>104.8</v>
      </c>
      <c r="DN14" s="32">
        <v>108.9</v>
      </c>
      <c r="DO14" s="32">
        <v>109.7</v>
      </c>
      <c r="DP14" s="32">
        <v>111</v>
      </c>
      <c r="DQ14" s="32">
        <v>112.9</v>
      </c>
      <c r="DR14" s="32">
        <v>112.9</v>
      </c>
      <c r="DS14" s="32">
        <v>116.2</v>
      </c>
      <c r="DT14" s="32">
        <v>115.4</v>
      </c>
      <c r="DU14" s="32">
        <v>115.8</v>
      </c>
      <c r="DV14" s="32">
        <v>117</v>
      </c>
      <c r="DW14" s="32">
        <v>120.8</v>
      </c>
      <c r="DX14" s="32">
        <v>119.5</v>
      </c>
      <c r="DY14" s="32">
        <v>114.8</v>
      </c>
      <c r="DZ14" s="32">
        <v>113.3</v>
      </c>
      <c r="EA14" s="32">
        <v>112.9</v>
      </c>
      <c r="EB14" s="32">
        <v>114.3</v>
      </c>
      <c r="EC14" s="32">
        <v>113.1</v>
      </c>
      <c r="ED14" s="32">
        <v>111.7</v>
      </c>
      <c r="EE14" s="32">
        <v>110.2</v>
      </c>
      <c r="EF14" s="32">
        <v>109.3</v>
      </c>
      <c r="EG14" s="32">
        <v>110.1</v>
      </c>
      <c r="EH14" s="32">
        <v>112.1</v>
      </c>
      <c r="EI14" s="32">
        <v>108.1</v>
      </c>
      <c r="EJ14" s="32">
        <v>109.2</v>
      </c>
      <c r="EK14" s="32">
        <v>111.5</v>
      </c>
      <c r="EL14" s="32">
        <v>108.5</v>
      </c>
      <c r="EM14" s="32">
        <v>103.8</v>
      </c>
      <c r="EN14" s="32">
        <v>108.8</v>
      </c>
      <c r="EO14" s="32">
        <v>106.9</v>
      </c>
      <c r="EP14" s="32">
        <v>109.6</v>
      </c>
      <c r="EQ14" s="32">
        <v>106.4</v>
      </c>
      <c r="ER14" s="32">
        <v>105</v>
      </c>
      <c r="ES14" s="32">
        <v>102.7</v>
      </c>
      <c r="ET14" s="32">
        <v>97.715313413185996</v>
      </c>
      <c r="EU14" s="32">
        <v>94.413160945995926</v>
      </c>
      <c r="EV14" s="32">
        <v>96.5</v>
      </c>
      <c r="EW14" s="32">
        <v>95.4</v>
      </c>
      <c r="EX14" s="32">
        <v>91.5</v>
      </c>
      <c r="EY14" s="32">
        <v>95.7</v>
      </c>
      <c r="EZ14" s="32">
        <v>87.5</v>
      </c>
      <c r="FA14" s="32">
        <v>85.9</v>
      </c>
      <c r="FB14" s="32">
        <v>83.5</v>
      </c>
      <c r="FC14" s="32">
        <v>82.1</v>
      </c>
      <c r="FD14" s="32">
        <v>80.3</v>
      </c>
      <c r="FE14" s="32">
        <v>75.5</v>
      </c>
      <c r="FF14" s="32">
        <v>69.612341095374902</v>
      </c>
      <c r="FG14" s="32">
        <v>71.3</v>
      </c>
      <c r="FH14" s="32">
        <v>71.099999999999994</v>
      </c>
      <c r="FI14" s="32">
        <v>73.3</v>
      </c>
      <c r="FJ14" s="32">
        <v>77.62854400262141</v>
      </c>
      <c r="FK14" s="32">
        <v>78.5</v>
      </c>
      <c r="FL14" s="32">
        <v>88.2</v>
      </c>
      <c r="FM14" s="33">
        <v>86.7</v>
      </c>
      <c r="FN14" s="33">
        <v>94.4</v>
      </c>
      <c r="FO14" s="33">
        <v>84.8</v>
      </c>
      <c r="FP14" s="33">
        <v>90.1</v>
      </c>
      <c r="FQ14" s="33">
        <v>98</v>
      </c>
      <c r="FR14" s="33">
        <v>107.4</v>
      </c>
      <c r="FS14" s="33">
        <v>112.2</v>
      </c>
      <c r="FT14" s="33">
        <v>117</v>
      </c>
      <c r="FU14" s="33">
        <v>114.59261917406425</v>
      </c>
      <c r="FV14" s="33">
        <v>114.3</v>
      </c>
      <c r="FW14" s="33">
        <v>115.8</v>
      </c>
      <c r="FX14" s="33">
        <v>99.8</v>
      </c>
      <c r="FY14" s="33">
        <v>105.9</v>
      </c>
      <c r="FZ14" s="33">
        <v>106.35175093098592</v>
      </c>
      <c r="GA14" s="33">
        <v>130.9</v>
      </c>
      <c r="GB14" s="24">
        <v>127.9</v>
      </c>
      <c r="GC14" s="24">
        <v>129.19999999999999</v>
      </c>
      <c r="GD14" s="33">
        <v>129.9</v>
      </c>
      <c r="GE14" s="24">
        <v>127.2</v>
      </c>
      <c r="GF14" s="33">
        <v>122.2</v>
      </c>
      <c r="GG14" s="33">
        <v>121.5</v>
      </c>
      <c r="GH14" s="33">
        <v>123.1</v>
      </c>
      <c r="GI14" s="33">
        <v>122.22414825346529</v>
      </c>
      <c r="GJ14" s="33">
        <v>128.72461926769915</v>
      </c>
      <c r="GK14" s="33">
        <v>126.3</v>
      </c>
      <c r="GL14" s="172">
        <v>120.82933469838575</v>
      </c>
      <c r="GM14" s="172">
        <v>111</v>
      </c>
      <c r="GN14" s="172">
        <v>111.89286565509325</v>
      </c>
      <c r="GO14" s="172">
        <v>108.09997146983807</v>
      </c>
      <c r="GP14" s="172">
        <v>110.88652537764864</v>
      </c>
      <c r="GQ14" s="172">
        <v>112.30997192268906</v>
      </c>
      <c r="GR14" s="172">
        <v>115.14879835523105</v>
      </c>
      <c r="GS14" s="172">
        <v>115.20359343938721</v>
      </c>
      <c r="GT14" s="172">
        <v>116.05939067988744</v>
      </c>
      <c r="GU14" s="172">
        <v>111.0071055151646</v>
      </c>
      <c r="GV14" s="172">
        <v>115.68250152050585</v>
      </c>
      <c r="GW14" s="172">
        <v>111.33344308585121</v>
      </c>
      <c r="GX14" s="172">
        <v>110.51705329935454</v>
      </c>
      <c r="GY14" s="172">
        <v>107.6</v>
      </c>
      <c r="GZ14" s="172">
        <v>107.2</v>
      </c>
      <c r="HA14" s="172">
        <v>109.2</v>
      </c>
      <c r="HB14" s="172">
        <v>108.4</v>
      </c>
      <c r="HC14" s="172">
        <v>107.3</v>
      </c>
      <c r="HD14" s="176">
        <v>105.702454237086</v>
      </c>
      <c r="HE14" s="176">
        <v>108.306380849986</v>
      </c>
      <c r="HF14" s="176">
        <v>105.5</v>
      </c>
      <c r="HG14" s="176">
        <v>111.7</v>
      </c>
      <c r="HH14" s="176">
        <v>106.4</v>
      </c>
      <c r="HI14" s="176">
        <v>112.5</v>
      </c>
      <c r="HJ14" s="176">
        <v>111.193545871401</v>
      </c>
      <c r="HK14" s="176">
        <v>116.88407549082</v>
      </c>
      <c r="HL14" s="176">
        <v>115.9</v>
      </c>
      <c r="HM14" s="176">
        <v>112.8</v>
      </c>
      <c r="HN14" s="176">
        <v>108.3</v>
      </c>
      <c r="HO14" s="176">
        <v>107.1</v>
      </c>
      <c r="HP14" s="176">
        <v>110.8</v>
      </c>
      <c r="HQ14" s="176">
        <v>109.7</v>
      </c>
      <c r="HR14" s="176">
        <v>111</v>
      </c>
      <c r="HS14" s="176">
        <v>113.6</v>
      </c>
      <c r="HT14" s="176">
        <v>116.2</v>
      </c>
      <c r="HU14" s="176">
        <v>110.9</v>
      </c>
      <c r="HV14" s="176">
        <v>114.5</v>
      </c>
      <c r="HW14" s="176">
        <v>104.6</v>
      </c>
      <c r="HX14" s="176">
        <v>104.1</v>
      </c>
      <c r="HY14" s="176">
        <v>107.7</v>
      </c>
      <c r="HZ14" s="176">
        <v>110.6</v>
      </c>
      <c r="IA14" s="176">
        <v>110.1</v>
      </c>
      <c r="IB14" s="176">
        <v>107.8</v>
      </c>
      <c r="IC14" s="176">
        <v>105.7</v>
      </c>
      <c r="ID14" s="176">
        <v>104.6</v>
      </c>
      <c r="IE14" s="176">
        <v>100.5</v>
      </c>
      <c r="IF14" s="176">
        <v>99.3</v>
      </c>
      <c r="IG14" s="176">
        <v>103.1</v>
      </c>
      <c r="IH14" s="176">
        <v>105.9</v>
      </c>
      <c r="II14" s="176">
        <v>107.8</v>
      </c>
    </row>
    <row r="15" spans="1:243">
      <c r="A15" s="186"/>
      <c r="B15" s="7" t="str">
        <f>IF('0'!A1=1,"Луганська**","Luhansk**")</f>
        <v>Луганська**</v>
      </c>
      <c r="C15" s="32" t="s">
        <v>0</v>
      </c>
      <c r="D15" s="32">
        <v>123.79196566108345</v>
      </c>
      <c r="E15" s="32">
        <v>124.85269262106299</v>
      </c>
      <c r="F15" s="32">
        <v>125.62754131297865</v>
      </c>
      <c r="G15" s="32">
        <v>118.84814199567097</v>
      </c>
      <c r="H15" s="32">
        <v>122.69066951033003</v>
      </c>
      <c r="I15" s="32">
        <v>127.02510462459804</v>
      </c>
      <c r="J15" s="32">
        <v>121.8</v>
      </c>
      <c r="K15" s="32">
        <v>126.65929438170187</v>
      </c>
      <c r="L15" s="32">
        <v>121.16553583984049</v>
      </c>
      <c r="M15" s="32">
        <v>119.10841340449295</v>
      </c>
      <c r="N15" s="32">
        <v>120.36544721975184</v>
      </c>
      <c r="O15" s="32">
        <v>124.23089201185185</v>
      </c>
      <c r="P15" s="32">
        <v>117.01344296898763</v>
      </c>
      <c r="Q15" s="32">
        <v>110.69095189126288</v>
      </c>
      <c r="R15" s="32">
        <v>112.84359761869382</v>
      </c>
      <c r="S15" s="32">
        <v>116.66559780265072</v>
      </c>
      <c r="T15" s="32">
        <v>120.39582792952669</v>
      </c>
      <c r="U15" s="32">
        <v>113.60513554380266</v>
      </c>
      <c r="V15" s="32">
        <v>114.97640568602367</v>
      </c>
      <c r="W15" s="32">
        <v>116.09660046119662</v>
      </c>
      <c r="X15" s="32">
        <v>113.58864415354512</v>
      </c>
      <c r="Y15" s="32">
        <v>111.96748552767754</v>
      </c>
      <c r="Z15" s="32">
        <v>114.11847539608927</v>
      </c>
      <c r="AA15" s="32">
        <v>116.09343204346025</v>
      </c>
      <c r="AB15" s="32">
        <v>121.60753657754937</v>
      </c>
      <c r="AC15" s="32">
        <v>125.93345796768379</v>
      </c>
      <c r="AD15" s="32">
        <v>121.64458088808345</v>
      </c>
      <c r="AE15" s="32">
        <v>122.59352071456213</v>
      </c>
      <c r="AF15" s="32">
        <v>117.13119239779516</v>
      </c>
      <c r="AG15" s="32">
        <v>119.36989207979525</v>
      </c>
      <c r="AH15" s="32">
        <v>121.61500402376807</v>
      </c>
      <c r="AI15" s="32">
        <v>120.35423429812784</v>
      </c>
      <c r="AJ15" s="32">
        <v>120.29229182237675</v>
      </c>
      <c r="AK15" s="32">
        <v>124.44007513073544</v>
      </c>
      <c r="AL15" s="32">
        <v>117.43469263476753</v>
      </c>
      <c r="AM15" s="32">
        <v>113.53554804188822</v>
      </c>
      <c r="AN15" s="32">
        <v>113.64075707986173</v>
      </c>
      <c r="AO15" s="32">
        <v>116.25835283022371</v>
      </c>
      <c r="AP15" s="32">
        <v>116.2679518531971</v>
      </c>
      <c r="AQ15" s="32">
        <v>118.10889390034914</v>
      </c>
      <c r="AR15" s="32">
        <v>119.30943528092142</v>
      </c>
      <c r="AS15" s="32">
        <v>117.94582761512454</v>
      </c>
      <c r="AT15" s="32">
        <v>117.20937382460494</v>
      </c>
      <c r="AU15" s="32">
        <v>119.33251001159313</v>
      </c>
      <c r="AV15" s="32">
        <v>119.92680550815916</v>
      </c>
      <c r="AW15" s="32">
        <v>120.7</v>
      </c>
      <c r="AX15" s="32">
        <v>127.36515163258959</v>
      </c>
      <c r="AY15" s="32">
        <v>122.4</v>
      </c>
      <c r="AZ15" s="32">
        <v>119.4</v>
      </c>
      <c r="BA15" s="37">
        <v>118.9</v>
      </c>
      <c r="BB15" s="38">
        <v>122</v>
      </c>
      <c r="BC15" s="32">
        <v>117.83656569542994</v>
      </c>
      <c r="BD15" s="32">
        <v>118.7798921555621</v>
      </c>
      <c r="BE15" s="32">
        <v>116.3</v>
      </c>
      <c r="BF15" s="32">
        <v>115.5</v>
      </c>
      <c r="BG15" s="32">
        <v>109.78790048472645</v>
      </c>
      <c r="BH15" s="32">
        <v>109.11269574991445</v>
      </c>
      <c r="BI15" s="32">
        <v>103.89907474284908</v>
      </c>
      <c r="BJ15" s="32">
        <v>104.07541899353218</v>
      </c>
      <c r="BK15" s="32">
        <v>108.6383676559042</v>
      </c>
      <c r="BL15" s="32">
        <v>109.75706335094674</v>
      </c>
      <c r="BM15" s="32">
        <v>107.3188608311177</v>
      </c>
      <c r="BN15" s="38">
        <v>108.3</v>
      </c>
      <c r="BO15" s="32">
        <v>110.40650025167629</v>
      </c>
      <c r="BP15" s="32">
        <v>105.23249725637102</v>
      </c>
      <c r="BQ15" s="32">
        <v>109.05873865899035</v>
      </c>
      <c r="BR15" s="32">
        <v>107.9</v>
      </c>
      <c r="BS15" s="32">
        <v>107.73939595263052</v>
      </c>
      <c r="BT15" s="32">
        <v>110.88544453095487</v>
      </c>
      <c r="BU15" s="32">
        <v>114.4326583965294</v>
      </c>
      <c r="BV15" s="32">
        <v>110.7829220846525</v>
      </c>
      <c r="BW15" s="32">
        <v>113.99328285350903</v>
      </c>
      <c r="BX15" s="32">
        <v>116.98682596448103</v>
      </c>
      <c r="BY15" s="32">
        <v>109.764772034751</v>
      </c>
      <c r="BZ15" s="32">
        <v>106.75604980776696</v>
      </c>
      <c r="CA15" s="32">
        <v>103.05736986039445</v>
      </c>
      <c r="CB15" s="32">
        <v>105.76597686543222</v>
      </c>
      <c r="CC15" s="32">
        <v>105.87519667894499</v>
      </c>
      <c r="CD15" s="32">
        <v>104.95006583929859</v>
      </c>
      <c r="CE15" s="32">
        <v>109.71055798151677</v>
      </c>
      <c r="CF15" s="32">
        <v>104.84125829009334</v>
      </c>
      <c r="CG15" s="32">
        <v>98.04187369941144</v>
      </c>
      <c r="CH15" s="32">
        <v>97.080109890268389</v>
      </c>
      <c r="CI15" s="32">
        <v>88.406492065917632</v>
      </c>
      <c r="CJ15" s="32">
        <v>86.425524839430011</v>
      </c>
      <c r="CK15" s="32">
        <v>89.855884876113365</v>
      </c>
      <c r="CL15" s="32">
        <v>91.212065684406696</v>
      </c>
      <c r="CM15" s="32">
        <v>89.841117096987333</v>
      </c>
      <c r="CN15" s="32">
        <v>91.78247896914101</v>
      </c>
      <c r="CO15" s="32">
        <v>88.464241165015864</v>
      </c>
      <c r="CP15" s="32">
        <v>86.969523328921184</v>
      </c>
      <c r="CQ15" s="32">
        <v>86.149117454026694</v>
      </c>
      <c r="CR15" s="32">
        <v>89.900355131980376</v>
      </c>
      <c r="CS15" s="32">
        <v>97.782698924699943</v>
      </c>
      <c r="CT15" s="32">
        <v>101.47605562274425</v>
      </c>
      <c r="CU15" s="32">
        <v>109.20993658593348</v>
      </c>
      <c r="CV15" s="32">
        <v>105.98820474834298</v>
      </c>
      <c r="CW15" s="32">
        <v>108.79058678861054</v>
      </c>
      <c r="CX15" s="32">
        <v>109.74224786802002</v>
      </c>
      <c r="CY15" s="32">
        <v>115.48543966105615</v>
      </c>
      <c r="CZ15" s="32">
        <v>118.4583086821563</v>
      </c>
      <c r="DA15" s="32">
        <v>118.85472017456186</v>
      </c>
      <c r="DB15" s="32">
        <v>117.26380062090429</v>
      </c>
      <c r="DC15" s="32">
        <v>115.64580417801648</v>
      </c>
      <c r="DD15" s="32">
        <v>113.98713860543045</v>
      </c>
      <c r="DE15" s="32">
        <v>116.98540374552653</v>
      </c>
      <c r="DF15" s="32">
        <v>114.50259537079877</v>
      </c>
      <c r="DG15" s="32">
        <v>112.1</v>
      </c>
      <c r="DH15" s="32">
        <v>112</v>
      </c>
      <c r="DI15" s="32">
        <v>112.9</v>
      </c>
      <c r="DJ15" s="32">
        <v>110.3</v>
      </c>
      <c r="DK15" s="32">
        <v>108.1</v>
      </c>
      <c r="DL15" s="32">
        <v>103.7</v>
      </c>
      <c r="DM15" s="32">
        <v>105.2</v>
      </c>
      <c r="DN15" s="32">
        <v>109.1</v>
      </c>
      <c r="DO15" s="32">
        <v>109.8</v>
      </c>
      <c r="DP15" s="32">
        <v>110.2</v>
      </c>
      <c r="DQ15" s="32">
        <v>107.8</v>
      </c>
      <c r="DR15" s="32">
        <v>120.9</v>
      </c>
      <c r="DS15" s="32">
        <v>112.7</v>
      </c>
      <c r="DT15" s="32">
        <v>113.1</v>
      </c>
      <c r="DU15" s="32">
        <v>110.8</v>
      </c>
      <c r="DV15" s="32">
        <v>112.3</v>
      </c>
      <c r="DW15" s="32">
        <v>114.1</v>
      </c>
      <c r="DX15" s="32">
        <v>113.4</v>
      </c>
      <c r="DY15" s="32">
        <v>114.4</v>
      </c>
      <c r="DZ15" s="32">
        <v>113.6</v>
      </c>
      <c r="EA15" s="32">
        <v>111.5</v>
      </c>
      <c r="EB15" s="32">
        <v>115.9</v>
      </c>
      <c r="EC15" s="32">
        <v>112.3</v>
      </c>
      <c r="ED15" s="32">
        <v>99.1</v>
      </c>
      <c r="EE15" s="32">
        <v>109.2</v>
      </c>
      <c r="EF15" s="32">
        <v>109.6</v>
      </c>
      <c r="EG15" s="32">
        <v>111.4</v>
      </c>
      <c r="EH15" s="32">
        <v>111.4</v>
      </c>
      <c r="EI15" s="32">
        <v>108.1</v>
      </c>
      <c r="EJ15" s="32">
        <v>107.6</v>
      </c>
      <c r="EK15" s="32">
        <v>107.3</v>
      </c>
      <c r="EL15" s="32">
        <v>106.7</v>
      </c>
      <c r="EM15" s="32">
        <v>106.1</v>
      </c>
      <c r="EN15" s="32">
        <v>103.1</v>
      </c>
      <c r="EO15" s="32">
        <v>103.6</v>
      </c>
      <c r="EP15" s="32">
        <v>108.1</v>
      </c>
      <c r="EQ15" s="32">
        <v>104.4</v>
      </c>
      <c r="ER15" s="32">
        <v>103</v>
      </c>
      <c r="ES15" s="32">
        <v>98.8</v>
      </c>
      <c r="ET15" s="32">
        <v>97.718100757378409</v>
      </c>
      <c r="EU15" s="32">
        <v>93.70896684761054</v>
      </c>
      <c r="EV15" s="32">
        <v>92.9</v>
      </c>
      <c r="EW15" s="32">
        <v>72.5</v>
      </c>
      <c r="EX15" s="32">
        <v>69.400000000000006</v>
      </c>
      <c r="EY15" s="32">
        <v>78.400000000000006</v>
      </c>
      <c r="EZ15" s="32">
        <v>71.400000000000006</v>
      </c>
      <c r="FA15" s="32">
        <v>81.400000000000006</v>
      </c>
      <c r="FB15" s="32">
        <v>77.3</v>
      </c>
      <c r="FC15" s="32">
        <v>67.599999999999994</v>
      </c>
      <c r="FD15" s="32">
        <v>66.099999999999994</v>
      </c>
      <c r="FE15" s="32">
        <v>62.6</v>
      </c>
      <c r="FF15" s="32">
        <v>60.014610149474677</v>
      </c>
      <c r="FG15" s="32">
        <v>58.3</v>
      </c>
      <c r="FH15" s="32">
        <v>60.3</v>
      </c>
      <c r="FI15" s="32">
        <v>81.400000000000006</v>
      </c>
      <c r="FJ15" s="32">
        <v>84.98840282540263</v>
      </c>
      <c r="FK15" s="32">
        <v>79.599999999999994</v>
      </c>
      <c r="FL15" s="32">
        <v>89.9</v>
      </c>
      <c r="FM15" s="33">
        <v>79.900000000000006</v>
      </c>
      <c r="FN15" s="33">
        <v>83.6</v>
      </c>
      <c r="FO15" s="33">
        <v>87.1</v>
      </c>
      <c r="FP15" s="33">
        <v>95.5</v>
      </c>
      <c r="FQ15" s="33">
        <v>109.5</v>
      </c>
      <c r="FR15" s="33">
        <v>112.7</v>
      </c>
      <c r="FS15" s="33">
        <v>129.4</v>
      </c>
      <c r="FT15" s="33">
        <v>130.5</v>
      </c>
      <c r="FU15" s="33">
        <v>122.08425332769423</v>
      </c>
      <c r="FV15" s="33">
        <v>119.9</v>
      </c>
      <c r="FW15" s="33">
        <v>126.8</v>
      </c>
      <c r="FX15" s="33">
        <v>117.2</v>
      </c>
      <c r="FY15" s="33">
        <v>117.1</v>
      </c>
      <c r="FZ15" s="33">
        <v>128.18416359843042</v>
      </c>
      <c r="GA15" s="33">
        <v>131.4</v>
      </c>
      <c r="GB15" s="24">
        <v>124.7</v>
      </c>
      <c r="GC15" s="24">
        <v>115.6</v>
      </c>
      <c r="GD15" s="33">
        <v>108</v>
      </c>
      <c r="GE15" s="24">
        <v>108.6</v>
      </c>
      <c r="GF15" s="33">
        <v>111</v>
      </c>
      <c r="GG15" s="33">
        <v>108</v>
      </c>
      <c r="GH15" s="33">
        <v>111.8</v>
      </c>
      <c r="GI15" s="33">
        <v>104.54057599967618</v>
      </c>
      <c r="GJ15" s="33">
        <v>106.17850469865456</v>
      </c>
      <c r="GK15" s="33">
        <v>108.5</v>
      </c>
      <c r="GL15" s="172">
        <v>108.38715840778428</v>
      </c>
      <c r="GM15" s="172">
        <v>103.6</v>
      </c>
      <c r="GN15" s="172">
        <v>107.12844731302943</v>
      </c>
      <c r="GO15" s="172">
        <v>104.65682554489963</v>
      </c>
      <c r="GP15" s="172">
        <v>116.81429530830793</v>
      </c>
      <c r="GQ15" s="172">
        <v>116.09845990784176</v>
      </c>
      <c r="GR15" s="172">
        <v>120.63361367777178</v>
      </c>
      <c r="GS15" s="172">
        <v>119.25660160489517</v>
      </c>
      <c r="GT15" s="172">
        <v>116.80969068172732</v>
      </c>
      <c r="GU15" s="172">
        <v>113.11645290988189</v>
      </c>
      <c r="GV15" s="172">
        <v>111.66646592046304</v>
      </c>
      <c r="GW15" s="172">
        <v>107.8397197937356</v>
      </c>
      <c r="GX15" s="172">
        <v>106.68896868232788</v>
      </c>
      <c r="GY15" s="172">
        <v>108.9</v>
      </c>
      <c r="GZ15" s="172">
        <v>107.6</v>
      </c>
      <c r="HA15" s="172">
        <v>108.5</v>
      </c>
      <c r="HB15" s="172">
        <v>110.9</v>
      </c>
      <c r="HC15" s="172">
        <v>108.1</v>
      </c>
      <c r="HD15" s="176">
        <v>104.48948821305299</v>
      </c>
      <c r="HE15" s="176">
        <v>110.46401333475301</v>
      </c>
      <c r="HF15" s="176">
        <v>108.7</v>
      </c>
      <c r="HG15" s="176">
        <v>111.7</v>
      </c>
      <c r="HH15" s="176">
        <v>114.6</v>
      </c>
      <c r="HI15" s="176">
        <v>113.8</v>
      </c>
      <c r="HJ15" s="176">
        <v>111.99078004012</v>
      </c>
      <c r="HK15" s="176">
        <v>113.494840234817</v>
      </c>
      <c r="HL15" s="176">
        <v>116.6</v>
      </c>
      <c r="HM15" s="176">
        <v>116</v>
      </c>
      <c r="HN15" s="176">
        <v>112.8</v>
      </c>
      <c r="HO15" s="176">
        <v>107.8</v>
      </c>
      <c r="HP15" s="176">
        <v>113.8</v>
      </c>
      <c r="HQ15" s="176">
        <v>110.1</v>
      </c>
      <c r="HR15" s="176">
        <v>108.1</v>
      </c>
      <c r="HS15" s="176">
        <v>114.7</v>
      </c>
      <c r="HT15" s="176">
        <v>113</v>
      </c>
      <c r="HU15" s="176">
        <v>116.5</v>
      </c>
      <c r="HV15" s="176">
        <v>119.1</v>
      </c>
      <c r="HW15" s="176">
        <v>107.4</v>
      </c>
      <c r="HX15" s="176">
        <v>110.8</v>
      </c>
      <c r="HY15" s="176">
        <v>109.1</v>
      </c>
      <c r="HZ15" s="176">
        <v>111.3</v>
      </c>
      <c r="IA15" s="176">
        <v>114.1</v>
      </c>
      <c r="IB15" s="176">
        <v>109.9</v>
      </c>
      <c r="IC15" s="176">
        <v>108.6</v>
      </c>
      <c r="ID15" s="176">
        <v>107.8</v>
      </c>
      <c r="IE15" s="176">
        <v>104.2</v>
      </c>
      <c r="IF15" s="176">
        <v>102.9</v>
      </c>
      <c r="IG15" s="176">
        <v>102.9</v>
      </c>
      <c r="IH15" s="176">
        <v>111.5</v>
      </c>
      <c r="II15" s="176">
        <v>108.7</v>
      </c>
    </row>
    <row r="16" spans="1:243">
      <c r="A16" s="186"/>
      <c r="B16" s="7" t="str">
        <f>IF('0'!A1=1,"Львівська","Lviv")</f>
        <v>Львівська</v>
      </c>
      <c r="C16" s="32" t="s">
        <v>0</v>
      </c>
      <c r="D16" s="32">
        <v>125.03545239970363</v>
      </c>
      <c r="E16" s="32">
        <v>122.76781192206823</v>
      </c>
      <c r="F16" s="32">
        <v>122.28759163891222</v>
      </c>
      <c r="G16" s="32">
        <v>115.76339189493949</v>
      </c>
      <c r="H16" s="32">
        <v>119.33369672105913</v>
      </c>
      <c r="I16" s="32">
        <v>122.49007054166992</v>
      </c>
      <c r="J16" s="32">
        <v>122.2</v>
      </c>
      <c r="K16" s="32">
        <v>121.82069798279161</v>
      </c>
      <c r="L16" s="32">
        <v>119.27158893284972</v>
      </c>
      <c r="M16" s="32">
        <v>117.44002252675443</v>
      </c>
      <c r="N16" s="32">
        <v>120.23169501428714</v>
      </c>
      <c r="O16" s="32">
        <v>124.09805036582307</v>
      </c>
      <c r="P16" s="32">
        <v>110.28079746017367</v>
      </c>
      <c r="Q16" s="32">
        <v>111.15464683991812</v>
      </c>
      <c r="R16" s="32">
        <v>112.85605480740841</v>
      </c>
      <c r="S16" s="32">
        <v>117.10982688979942</v>
      </c>
      <c r="T16" s="32">
        <v>119.93082182665783</v>
      </c>
      <c r="U16" s="32">
        <v>116.87682981647099</v>
      </c>
      <c r="V16" s="32">
        <v>114.76157660535129</v>
      </c>
      <c r="W16" s="32">
        <v>121.77857352832144</v>
      </c>
      <c r="X16" s="32">
        <v>117.18250597914482</v>
      </c>
      <c r="Y16" s="32">
        <v>116.01558287648324</v>
      </c>
      <c r="Z16" s="32">
        <v>116.08137374829117</v>
      </c>
      <c r="AA16" s="32">
        <v>122.375120578164</v>
      </c>
      <c r="AB16" s="32">
        <v>132.83299029687444</v>
      </c>
      <c r="AC16" s="32">
        <v>133.43004234145914</v>
      </c>
      <c r="AD16" s="32">
        <v>129.72922713987941</v>
      </c>
      <c r="AE16" s="32">
        <v>124.65329300708287</v>
      </c>
      <c r="AF16" s="32">
        <v>124.58143000952703</v>
      </c>
      <c r="AG16" s="32">
        <v>121.92744313231742</v>
      </c>
      <c r="AH16" s="32">
        <v>119.32131799909537</v>
      </c>
      <c r="AI16" s="32">
        <v>122.01895535912807</v>
      </c>
      <c r="AJ16" s="32">
        <v>120.74031298854425</v>
      </c>
      <c r="AK16" s="32">
        <v>123.90639028165957</v>
      </c>
      <c r="AL16" s="32">
        <v>118.3033579949949</v>
      </c>
      <c r="AM16" s="32">
        <v>112.42629935917401</v>
      </c>
      <c r="AN16" s="32">
        <v>118.44022043126812</v>
      </c>
      <c r="AO16" s="32">
        <v>116.11484881748322</v>
      </c>
      <c r="AP16" s="32">
        <v>118.45938967571567</v>
      </c>
      <c r="AQ16" s="32">
        <v>122.18869857169486</v>
      </c>
      <c r="AR16" s="32">
        <v>120.59063633601549</v>
      </c>
      <c r="AS16" s="32">
        <v>121.4083232058971</v>
      </c>
      <c r="AT16" s="32">
        <v>125.37311695999504</v>
      </c>
      <c r="AU16" s="32">
        <v>120.93298690602838</v>
      </c>
      <c r="AV16" s="32">
        <v>126.7596186550621</v>
      </c>
      <c r="AW16" s="32">
        <v>127.6</v>
      </c>
      <c r="AX16" s="32">
        <v>134.34493695843801</v>
      </c>
      <c r="AY16" s="32">
        <v>126.6</v>
      </c>
      <c r="AZ16" s="32">
        <v>122.3</v>
      </c>
      <c r="BA16" s="37">
        <v>125.1</v>
      </c>
      <c r="BB16" s="38">
        <v>125.8</v>
      </c>
      <c r="BC16" s="32">
        <v>122.88286652997195</v>
      </c>
      <c r="BD16" s="32">
        <v>118.72304721707559</v>
      </c>
      <c r="BE16" s="32">
        <v>121.1</v>
      </c>
      <c r="BF16" s="32">
        <v>120.3</v>
      </c>
      <c r="BG16" s="32">
        <v>119.39105808824726</v>
      </c>
      <c r="BH16" s="32">
        <v>114.17824085780576</v>
      </c>
      <c r="BI16" s="32">
        <v>114.77003812024333</v>
      </c>
      <c r="BJ16" s="32">
        <v>116.54031234691116</v>
      </c>
      <c r="BK16" s="32">
        <v>116.98233925037663</v>
      </c>
      <c r="BL16" s="32">
        <v>115.04704653716209</v>
      </c>
      <c r="BM16" s="32">
        <v>113.06906901641261</v>
      </c>
      <c r="BN16" s="38">
        <v>110.7</v>
      </c>
      <c r="BO16" s="32">
        <v>114.42176639178528</v>
      </c>
      <c r="BP16" s="32">
        <v>114.36294128750744</v>
      </c>
      <c r="BQ16" s="32">
        <v>115.39833263398809</v>
      </c>
      <c r="BR16" s="32">
        <v>114.1</v>
      </c>
      <c r="BS16" s="32">
        <v>111.48489903270996</v>
      </c>
      <c r="BT16" s="32">
        <v>115.13847022957565</v>
      </c>
      <c r="BU16" s="32">
        <v>112.55933111026297</v>
      </c>
      <c r="BV16" s="32">
        <v>108.63353232907303</v>
      </c>
      <c r="BW16" s="32">
        <v>112.37818885100987</v>
      </c>
      <c r="BX16" s="32">
        <v>114.51603939466777</v>
      </c>
      <c r="BY16" s="32">
        <v>109.90435095892322</v>
      </c>
      <c r="BZ16" s="32">
        <v>106.56145884027204</v>
      </c>
      <c r="CA16" s="32">
        <v>103.82573499122581</v>
      </c>
      <c r="CB16" s="32">
        <v>102.15297274471679</v>
      </c>
      <c r="CC16" s="32">
        <v>101.83120722294528</v>
      </c>
      <c r="CD16" s="32">
        <v>100.59522447842825</v>
      </c>
      <c r="CE16" s="32">
        <v>102.47511411220211</v>
      </c>
      <c r="CF16" s="32">
        <v>101.95405914778402</v>
      </c>
      <c r="CG16" s="32">
        <v>99.31529424487529</v>
      </c>
      <c r="CH16" s="32">
        <v>96.970284939068662</v>
      </c>
      <c r="CI16" s="32">
        <v>87.458884642539175</v>
      </c>
      <c r="CJ16" s="32">
        <v>86.329366787699854</v>
      </c>
      <c r="CK16" s="32">
        <v>86.197879462282614</v>
      </c>
      <c r="CL16" s="32">
        <v>92.175649506042888</v>
      </c>
      <c r="CM16" s="32">
        <v>90.637069916484705</v>
      </c>
      <c r="CN16" s="32">
        <v>92.739313681931122</v>
      </c>
      <c r="CO16" s="32">
        <v>90.729747961501374</v>
      </c>
      <c r="CP16" s="32">
        <v>89.242379326465141</v>
      </c>
      <c r="CQ16" s="32">
        <v>89.260950610891271</v>
      </c>
      <c r="CR16" s="32">
        <v>88.332745662249835</v>
      </c>
      <c r="CS16" s="32">
        <v>90.698452556256839</v>
      </c>
      <c r="CT16" s="32">
        <v>96.858092082320724</v>
      </c>
      <c r="CU16" s="32">
        <v>104.28225177617668</v>
      </c>
      <c r="CV16" s="32">
        <v>104.61744901311216</v>
      </c>
      <c r="CW16" s="32">
        <v>107.36897888952853</v>
      </c>
      <c r="CX16" s="32">
        <v>103.83779619881807</v>
      </c>
      <c r="CY16" s="32">
        <v>107.90770272296879</v>
      </c>
      <c r="CZ16" s="32">
        <v>112.1257366418737</v>
      </c>
      <c r="DA16" s="32">
        <v>109.99429156619422</v>
      </c>
      <c r="DB16" s="32">
        <v>110.73094797948848</v>
      </c>
      <c r="DC16" s="32">
        <v>110.05166808189313</v>
      </c>
      <c r="DD16" s="32">
        <v>106.31396210509406</v>
      </c>
      <c r="DE16" s="32">
        <v>110.83851320615493</v>
      </c>
      <c r="DF16" s="32">
        <v>108.07763339922093</v>
      </c>
      <c r="DG16" s="32">
        <v>110.4</v>
      </c>
      <c r="DH16" s="32">
        <v>107.2</v>
      </c>
      <c r="DI16" s="32">
        <v>108.9</v>
      </c>
      <c r="DJ16" s="32">
        <v>109.4</v>
      </c>
      <c r="DK16" s="32">
        <v>104.5</v>
      </c>
      <c r="DL16" s="32">
        <v>99.9</v>
      </c>
      <c r="DM16" s="32">
        <v>103.3</v>
      </c>
      <c r="DN16" s="32">
        <v>106.3</v>
      </c>
      <c r="DO16" s="32">
        <v>106.5</v>
      </c>
      <c r="DP16" s="32">
        <v>109.9</v>
      </c>
      <c r="DQ16" s="32">
        <v>108.6</v>
      </c>
      <c r="DR16" s="32">
        <v>107.4</v>
      </c>
      <c r="DS16" s="32">
        <v>111.8</v>
      </c>
      <c r="DT16" s="32">
        <v>113.3</v>
      </c>
      <c r="DU16" s="32">
        <v>112.2</v>
      </c>
      <c r="DV16" s="32">
        <v>113.6</v>
      </c>
      <c r="DW16" s="32">
        <v>120</v>
      </c>
      <c r="DX16" s="32">
        <v>116.7</v>
      </c>
      <c r="DY16" s="32">
        <v>115.3</v>
      </c>
      <c r="DZ16" s="32">
        <v>114.6</v>
      </c>
      <c r="EA16" s="32">
        <v>112.8</v>
      </c>
      <c r="EB16" s="32">
        <v>116.1</v>
      </c>
      <c r="EC16" s="32">
        <v>114.7</v>
      </c>
      <c r="ED16" s="32">
        <v>111.2</v>
      </c>
      <c r="EE16" s="32">
        <v>110.8</v>
      </c>
      <c r="EF16" s="32">
        <v>108.4</v>
      </c>
      <c r="EG16" s="32">
        <v>112.3</v>
      </c>
      <c r="EH16" s="32">
        <v>113.9</v>
      </c>
      <c r="EI16" s="32">
        <v>106</v>
      </c>
      <c r="EJ16" s="32">
        <v>108.9</v>
      </c>
      <c r="EK16" s="32">
        <v>110.3</v>
      </c>
      <c r="EL16" s="32">
        <v>108.7</v>
      </c>
      <c r="EM16" s="32">
        <v>110.5</v>
      </c>
      <c r="EN16" s="32">
        <v>106.4</v>
      </c>
      <c r="EO16" s="32">
        <v>106.2</v>
      </c>
      <c r="EP16" s="32">
        <v>108.2</v>
      </c>
      <c r="EQ16" s="32">
        <v>104.5</v>
      </c>
      <c r="ER16" s="32">
        <v>104.3</v>
      </c>
      <c r="ES16" s="32">
        <v>99.6</v>
      </c>
      <c r="ET16" s="32">
        <v>95.692448171128277</v>
      </c>
      <c r="EU16" s="32">
        <v>97.239699969761276</v>
      </c>
      <c r="EV16" s="32">
        <v>94.3</v>
      </c>
      <c r="EW16" s="32">
        <v>92.8</v>
      </c>
      <c r="EX16" s="32">
        <v>89.1</v>
      </c>
      <c r="EY16" s="32">
        <v>86.9</v>
      </c>
      <c r="EZ16" s="32">
        <v>87.6</v>
      </c>
      <c r="FA16" s="32">
        <v>86.2</v>
      </c>
      <c r="FB16" s="32">
        <v>85.7</v>
      </c>
      <c r="FC16" s="32">
        <v>83.5</v>
      </c>
      <c r="FD16" s="32">
        <v>83.6</v>
      </c>
      <c r="FE16" s="32">
        <v>75.2</v>
      </c>
      <c r="FF16" s="32">
        <v>68.919255768490288</v>
      </c>
      <c r="FG16" s="32">
        <v>71.599999999999994</v>
      </c>
      <c r="FH16" s="32">
        <v>73.7</v>
      </c>
      <c r="FI16" s="32">
        <v>74.7</v>
      </c>
      <c r="FJ16" s="32">
        <v>77.563962600244508</v>
      </c>
      <c r="FK16" s="32">
        <v>79.2</v>
      </c>
      <c r="FL16" s="32">
        <v>85.7</v>
      </c>
      <c r="FM16" s="33">
        <v>86.4</v>
      </c>
      <c r="FN16" s="33">
        <v>94.4</v>
      </c>
      <c r="FO16" s="33">
        <v>88.2</v>
      </c>
      <c r="FP16" s="33">
        <v>92.1</v>
      </c>
      <c r="FQ16" s="33">
        <v>102.6</v>
      </c>
      <c r="FR16" s="33">
        <v>111.3</v>
      </c>
      <c r="FS16" s="33">
        <v>112.3</v>
      </c>
      <c r="FT16" s="33">
        <v>122.3</v>
      </c>
      <c r="FU16" s="33">
        <v>116.45502853700755</v>
      </c>
      <c r="FV16" s="33">
        <v>117.2</v>
      </c>
      <c r="FW16" s="33">
        <v>117.5</v>
      </c>
      <c r="FX16" s="33">
        <v>104.8</v>
      </c>
      <c r="FY16" s="33">
        <v>109.7</v>
      </c>
      <c r="FZ16" s="33">
        <v>109.3074719989332</v>
      </c>
      <c r="GA16" s="33">
        <v>125.5</v>
      </c>
      <c r="GB16" s="24">
        <v>119.5</v>
      </c>
      <c r="GC16" s="24">
        <v>123.6</v>
      </c>
      <c r="GD16" s="33">
        <v>125.3</v>
      </c>
      <c r="GE16" s="24">
        <v>125.8</v>
      </c>
      <c r="GF16" s="33">
        <v>121</v>
      </c>
      <c r="GG16" s="33">
        <v>120.3</v>
      </c>
      <c r="GH16" s="33">
        <v>122.7</v>
      </c>
      <c r="GI16" s="33">
        <v>124.7109357600351</v>
      </c>
      <c r="GJ16" s="33">
        <v>127.55276658297889</v>
      </c>
      <c r="GK16" s="33">
        <v>124.3</v>
      </c>
      <c r="GL16" s="172">
        <v>123.55397764716976</v>
      </c>
      <c r="GM16" s="172">
        <v>113.2</v>
      </c>
      <c r="GN16" s="172">
        <v>113.06938819144594</v>
      </c>
      <c r="GO16" s="172">
        <v>109.62875952851552</v>
      </c>
      <c r="GP16" s="172">
        <v>112.32534761686486</v>
      </c>
      <c r="GQ16" s="172">
        <v>112.29448664603635</v>
      </c>
      <c r="GR16" s="172">
        <v>112.23962967615253</v>
      </c>
      <c r="GS16" s="172">
        <v>119.19247858705336</v>
      </c>
      <c r="GT16" s="172">
        <v>115.00618661243247</v>
      </c>
      <c r="GU16" s="172">
        <v>113.08174104039426</v>
      </c>
      <c r="GV16" s="172">
        <v>115.41761985737874</v>
      </c>
      <c r="GW16" s="172">
        <v>111.57090169527736</v>
      </c>
      <c r="GX16" s="172">
        <v>105.72410016252174</v>
      </c>
      <c r="GY16" s="172">
        <v>108.4</v>
      </c>
      <c r="GZ16" s="172">
        <v>109.3</v>
      </c>
      <c r="HA16" s="172">
        <v>109.6</v>
      </c>
      <c r="HB16" s="172">
        <v>108.9</v>
      </c>
      <c r="HC16" s="172">
        <v>108.1</v>
      </c>
      <c r="HD16" s="176">
        <v>106.909584404314</v>
      </c>
      <c r="HE16" s="176">
        <v>104.414146044776</v>
      </c>
      <c r="HF16" s="176">
        <v>105.3</v>
      </c>
      <c r="HG16" s="176">
        <v>106.3</v>
      </c>
      <c r="HH16" s="176">
        <v>105.8</v>
      </c>
      <c r="HI16" s="176">
        <v>108.4</v>
      </c>
      <c r="HJ16" s="176">
        <v>109.01515413952001</v>
      </c>
      <c r="HK16" s="176">
        <v>114.31857657761</v>
      </c>
      <c r="HL16" s="176">
        <v>113.4</v>
      </c>
      <c r="HM16" s="176">
        <v>109.8</v>
      </c>
      <c r="HN16" s="176">
        <v>98.3</v>
      </c>
      <c r="HO16" s="176">
        <v>97.4</v>
      </c>
      <c r="HP16" s="176">
        <v>103</v>
      </c>
      <c r="HQ16" s="176">
        <v>105.5</v>
      </c>
      <c r="HR16" s="176">
        <v>106.1</v>
      </c>
      <c r="HS16" s="176">
        <v>111.3</v>
      </c>
      <c r="HT16" s="176">
        <v>111.1</v>
      </c>
      <c r="HU16" s="176">
        <v>108.9</v>
      </c>
      <c r="HV16" s="176">
        <v>114</v>
      </c>
      <c r="HW16" s="176">
        <v>106.5</v>
      </c>
      <c r="HX16" s="176">
        <v>105.8</v>
      </c>
      <c r="HY16" s="176">
        <v>110</v>
      </c>
      <c r="HZ16" s="176">
        <v>123.9</v>
      </c>
      <c r="IA16" s="176">
        <v>119.8</v>
      </c>
      <c r="IB16" s="176">
        <v>115.3</v>
      </c>
      <c r="IC16" s="176">
        <v>111.7</v>
      </c>
      <c r="ID16" s="176">
        <v>113.4</v>
      </c>
      <c r="IE16" s="176">
        <v>107.6</v>
      </c>
      <c r="IF16" s="176">
        <v>105.2</v>
      </c>
      <c r="IG16" s="176">
        <v>109.9</v>
      </c>
      <c r="IH16" s="176">
        <v>111.9</v>
      </c>
      <c r="II16" s="176">
        <v>107.1</v>
      </c>
    </row>
    <row r="17" spans="1:243">
      <c r="A17" s="186"/>
      <c r="B17" s="7" t="str">
        <f>IF('0'!A1=1,"Миколаївська","Mykolayiv")</f>
        <v>Миколаївська</v>
      </c>
      <c r="C17" s="32" t="s">
        <v>0</v>
      </c>
      <c r="D17" s="32">
        <v>122.22649525917573</v>
      </c>
      <c r="E17" s="32">
        <v>122.91160482919973</v>
      </c>
      <c r="F17" s="32">
        <v>116.54439496081652</v>
      </c>
      <c r="G17" s="32">
        <v>117.96510299895459</v>
      </c>
      <c r="H17" s="32">
        <v>118.68023712645541</v>
      </c>
      <c r="I17" s="32">
        <v>120.06614471591411</v>
      </c>
      <c r="J17" s="32">
        <v>114.2</v>
      </c>
      <c r="K17" s="32">
        <v>119.50878215352728</v>
      </c>
      <c r="L17" s="32">
        <v>115.74229991101896</v>
      </c>
      <c r="M17" s="32">
        <v>110.91587749756555</v>
      </c>
      <c r="N17" s="32">
        <v>110.65152772409031</v>
      </c>
      <c r="O17" s="32">
        <v>116.38346117427504</v>
      </c>
      <c r="P17" s="32">
        <v>107.61542502456165</v>
      </c>
      <c r="Q17" s="32">
        <v>101.56523781008781</v>
      </c>
      <c r="R17" s="32">
        <v>107.71260255045989</v>
      </c>
      <c r="S17" s="32">
        <v>104.21020075171118</v>
      </c>
      <c r="T17" s="32">
        <v>108.98723703213714</v>
      </c>
      <c r="U17" s="32">
        <v>100.72340991023326</v>
      </c>
      <c r="V17" s="32">
        <v>107.16146517563193</v>
      </c>
      <c r="W17" s="32">
        <v>107.54653160162292</v>
      </c>
      <c r="X17" s="32">
        <v>109.17803537554995</v>
      </c>
      <c r="Y17" s="32">
        <v>106.63124446404468</v>
      </c>
      <c r="Z17" s="32">
        <v>107.05619365028546</v>
      </c>
      <c r="AA17" s="32">
        <v>114.68257271194723</v>
      </c>
      <c r="AB17" s="32">
        <v>119.77333053899611</v>
      </c>
      <c r="AC17" s="32">
        <v>121.40125085318078</v>
      </c>
      <c r="AD17" s="32">
        <v>124.27274026547271</v>
      </c>
      <c r="AE17" s="32">
        <v>119.57573287973817</v>
      </c>
      <c r="AF17" s="32">
        <v>117.12450043668312</v>
      </c>
      <c r="AG17" s="32">
        <v>115.78219867740398</v>
      </c>
      <c r="AH17" s="32">
        <v>113.06906099690558</v>
      </c>
      <c r="AI17" s="32">
        <v>112.35541253447491</v>
      </c>
      <c r="AJ17" s="32">
        <v>114.59151996325654</v>
      </c>
      <c r="AK17" s="32">
        <v>122.30389158784456</v>
      </c>
      <c r="AL17" s="32">
        <v>115.46276404291362</v>
      </c>
      <c r="AM17" s="32">
        <v>112.32280104356416</v>
      </c>
      <c r="AN17" s="32">
        <v>114.51025911907271</v>
      </c>
      <c r="AO17" s="32">
        <v>116.67833480514081</v>
      </c>
      <c r="AP17" s="32">
        <v>109.32471738090355</v>
      </c>
      <c r="AQ17" s="32">
        <v>118.97718303285437</v>
      </c>
      <c r="AR17" s="32">
        <v>115.09630181446002</v>
      </c>
      <c r="AS17" s="32">
        <v>115.63615990460346</v>
      </c>
      <c r="AT17" s="32">
        <v>112.7489478758452</v>
      </c>
      <c r="AU17" s="32">
        <v>116.96720438376963</v>
      </c>
      <c r="AV17" s="32">
        <v>116.90256265366014</v>
      </c>
      <c r="AW17" s="32">
        <v>119.2</v>
      </c>
      <c r="AX17" s="32">
        <v>124.02883380601335</v>
      </c>
      <c r="AY17" s="32">
        <v>122.3</v>
      </c>
      <c r="AZ17" s="32">
        <v>118</v>
      </c>
      <c r="BA17" s="37">
        <v>117.6</v>
      </c>
      <c r="BB17" s="38">
        <v>120.6</v>
      </c>
      <c r="BC17" s="32">
        <v>118.25071480431461</v>
      </c>
      <c r="BD17" s="32">
        <v>120.01071337203811</v>
      </c>
      <c r="BE17" s="32">
        <v>121.7</v>
      </c>
      <c r="BF17" s="32">
        <v>124.7</v>
      </c>
      <c r="BG17" s="32">
        <v>116.86235401925538</v>
      </c>
      <c r="BH17" s="32">
        <v>115.39144774120523</v>
      </c>
      <c r="BI17" s="32">
        <v>112.04544818054603</v>
      </c>
      <c r="BJ17" s="32">
        <v>115.0772806217783</v>
      </c>
      <c r="BK17" s="32">
        <v>107.77984329857705</v>
      </c>
      <c r="BL17" s="32">
        <v>109.70999650135489</v>
      </c>
      <c r="BM17" s="32">
        <v>114.32208372277765</v>
      </c>
      <c r="BN17" s="38">
        <v>118.2</v>
      </c>
      <c r="BO17" s="32">
        <v>113.76855847719163</v>
      </c>
      <c r="BP17" s="32">
        <v>111.60407951661108</v>
      </c>
      <c r="BQ17" s="32">
        <v>110.72445116184936</v>
      </c>
      <c r="BR17" s="32">
        <v>109.5</v>
      </c>
      <c r="BS17" s="32">
        <v>108.1554659731181</v>
      </c>
      <c r="BT17" s="32">
        <v>110.49736726110483</v>
      </c>
      <c r="BU17" s="32">
        <v>108.7465924270526</v>
      </c>
      <c r="BV17" s="32">
        <v>104.0325952108055</v>
      </c>
      <c r="BW17" s="32">
        <v>111.33111012552452</v>
      </c>
      <c r="BX17" s="32">
        <v>112.50574609961475</v>
      </c>
      <c r="BY17" s="32">
        <v>103.82600909536384</v>
      </c>
      <c r="BZ17" s="32">
        <v>100.89734659244385</v>
      </c>
      <c r="CA17" s="32">
        <v>101.70778875845694</v>
      </c>
      <c r="CB17" s="32">
        <v>103.43807171571281</v>
      </c>
      <c r="CC17" s="32">
        <v>103.91665806490995</v>
      </c>
      <c r="CD17" s="32">
        <v>102.46204303505583</v>
      </c>
      <c r="CE17" s="32">
        <v>105.06821060877992</v>
      </c>
      <c r="CF17" s="32">
        <v>107.85030400134286</v>
      </c>
      <c r="CG17" s="32">
        <v>105.33703113813881</v>
      </c>
      <c r="CH17" s="32">
        <v>107.22396296976044</v>
      </c>
      <c r="CI17" s="32">
        <v>93.361770772775031</v>
      </c>
      <c r="CJ17" s="32">
        <v>93.478596820490708</v>
      </c>
      <c r="CK17" s="32">
        <v>100.19349038026998</v>
      </c>
      <c r="CL17" s="32">
        <v>101.01041671569277</v>
      </c>
      <c r="CM17" s="32">
        <v>96.843876019294214</v>
      </c>
      <c r="CN17" s="32">
        <v>96.460306828286448</v>
      </c>
      <c r="CO17" s="32">
        <v>94.247118945345576</v>
      </c>
      <c r="CP17" s="32">
        <v>94.697657211539408</v>
      </c>
      <c r="CQ17" s="32">
        <v>95.774994000751363</v>
      </c>
      <c r="CR17" s="32">
        <v>91.012163867031504</v>
      </c>
      <c r="CS17" s="32">
        <v>94.46176025931922</v>
      </c>
      <c r="CT17" s="32">
        <v>98.137887176668954</v>
      </c>
      <c r="CU17" s="32">
        <v>103.40965091012008</v>
      </c>
      <c r="CV17" s="32">
        <v>103.72426993116623</v>
      </c>
      <c r="CW17" s="32">
        <v>105.37994006228105</v>
      </c>
      <c r="CX17" s="32">
        <v>101.08462162803204</v>
      </c>
      <c r="CY17" s="32">
        <v>112.80189132384619</v>
      </c>
      <c r="CZ17" s="32">
        <v>116.63310195290742</v>
      </c>
      <c r="DA17" s="32">
        <v>112.83224338140049</v>
      </c>
      <c r="DB17" s="32">
        <v>112.13388648488484</v>
      </c>
      <c r="DC17" s="32">
        <v>107.7671091104983</v>
      </c>
      <c r="DD17" s="32">
        <v>108.13474976264902</v>
      </c>
      <c r="DE17" s="32">
        <v>108.33197148650416</v>
      </c>
      <c r="DF17" s="32">
        <v>105.78176143095924</v>
      </c>
      <c r="DG17" s="32">
        <v>109.4</v>
      </c>
      <c r="DH17" s="32">
        <v>109.6</v>
      </c>
      <c r="DI17" s="32">
        <v>107.7</v>
      </c>
      <c r="DJ17" s="32">
        <v>105.7</v>
      </c>
      <c r="DK17" s="32">
        <v>98.7</v>
      </c>
      <c r="DL17" s="32">
        <v>95.6</v>
      </c>
      <c r="DM17" s="32">
        <v>101.3</v>
      </c>
      <c r="DN17" s="32">
        <v>105.1</v>
      </c>
      <c r="DO17" s="32">
        <v>107.1</v>
      </c>
      <c r="DP17" s="32">
        <v>111.7</v>
      </c>
      <c r="DQ17" s="32">
        <v>110.1</v>
      </c>
      <c r="DR17" s="32">
        <v>108.6</v>
      </c>
      <c r="DS17" s="32">
        <v>113.2</v>
      </c>
      <c r="DT17" s="32">
        <v>122.1</v>
      </c>
      <c r="DU17" s="32">
        <v>109.8</v>
      </c>
      <c r="DV17" s="32">
        <v>116.4</v>
      </c>
      <c r="DW17" s="32">
        <v>121.6</v>
      </c>
      <c r="DX17" s="32">
        <v>118.5</v>
      </c>
      <c r="DY17" s="32">
        <v>117.2</v>
      </c>
      <c r="DZ17" s="32">
        <v>114.2</v>
      </c>
      <c r="EA17" s="32">
        <v>113.8</v>
      </c>
      <c r="EB17" s="32">
        <v>112.5</v>
      </c>
      <c r="EC17" s="32">
        <v>116.4</v>
      </c>
      <c r="ED17" s="32">
        <v>117.6</v>
      </c>
      <c r="EE17" s="32">
        <v>115.4</v>
      </c>
      <c r="EF17" s="32">
        <v>110.9</v>
      </c>
      <c r="EG17" s="32">
        <v>111.3</v>
      </c>
      <c r="EH17" s="32">
        <v>111.9</v>
      </c>
      <c r="EI17" s="32">
        <v>109.5</v>
      </c>
      <c r="EJ17" s="32">
        <v>110.8</v>
      </c>
      <c r="EK17" s="32">
        <v>109.6</v>
      </c>
      <c r="EL17" s="32">
        <v>110.1</v>
      </c>
      <c r="EM17" s="32">
        <v>108.2</v>
      </c>
      <c r="EN17" s="32">
        <v>106.9</v>
      </c>
      <c r="EO17" s="32">
        <v>105.7</v>
      </c>
      <c r="EP17" s="32">
        <v>108.7</v>
      </c>
      <c r="EQ17" s="32">
        <v>102.1</v>
      </c>
      <c r="ER17" s="32">
        <v>99.8</v>
      </c>
      <c r="ES17" s="32">
        <v>108.1</v>
      </c>
      <c r="ET17" s="32">
        <v>102.92884759265411</v>
      </c>
      <c r="EU17" s="32">
        <v>96.336951308087748</v>
      </c>
      <c r="EV17" s="32">
        <v>97.8</v>
      </c>
      <c r="EW17" s="32">
        <v>95.5</v>
      </c>
      <c r="EX17" s="32">
        <v>92.7</v>
      </c>
      <c r="EY17" s="32">
        <v>90.6</v>
      </c>
      <c r="EZ17" s="32">
        <v>89.2</v>
      </c>
      <c r="FA17" s="32">
        <v>87.6</v>
      </c>
      <c r="FB17" s="32">
        <v>89.5</v>
      </c>
      <c r="FC17" s="32">
        <v>86.2</v>
      </c>
      <c r="FD17" s="32">
        <v>82.2</v>
      </c>
      <c r="FE17" s="32">
        <v>75.2</v>
      </c>
      <c r="FF17" s="32">
        <v>68.754714881332404</v>
      </c>
      <c r="FG17" s="32">
        <v>70.400000000000006</v>
      </c>
      <c r="FH17" s="32">
        <v>73.900000000000006</v>
      </c>
      <c r="FI17" s="32">
        <v>76.7</v>
      </c>
      <c r="FJ17" s="32">
        <v>76.149163213461492</v>
      </c>
      <c r="FK17" s="32">
        <v>79.2</v>
      </c>
      <c r="FL17" s="32">
        <v>87.9</v>
      </c>
      <c r="FM17" s="33">
        <v>84.5</v>
      </c>
      <c r="FN17" s="33">
        <v>87.4</v>
      </c>
      <c r="FO17" s="33">
        <v>84.1</v>
      </c>
      <c r="FP17" s="33">
        <v>86.6</v>
      </c>
      <c r="FQ17" s="33">
        <v>99.1</v>
      </c>
      <c r="FR17" s="33">
        <v>104.6</v>
      </c>
      <c r="FS17" s="33">
        <v>116.6</v>
      </c>
      <c r="FT17" s="33">
        <v>116.9</v>
      </c>
      <c r="FU17" s="33">
        <v>112.45484822813376</v>
      </c>
      <c r="FV17" s="33">
        <v>117.3</v>
      </c>
      <c r="FW17" s="33">
        <v>119.7</v>
      </c>
      <c r="FX17" s="33">
        <v>105.7</v>
      </c>
      <c r="FY17" s="33">
        <v>107.9</v>
      </c>
      <c r="FZ17" s="33">
        <v>110.98778332493444</v>
      </c>
      <c r="GA17" s="33">
        <v>123.5</v>
      </c>
      <c r="GB17" s="24">
        <v>123.1</v>
      </c>
      <c r="GC17" s="24">
        <v>119.8</v>
      </c>
      <c r="GD17" s="33">
        <v>122.4</v>
      </c>
      <c r="GE17" s="24">
        <v>119.2</v>
      </c>
      <c r="GF17" s="33">
        <v>113.9</v>
      </c>
      <c r="GG17" s="33">
        <v>114.6</v>
      </c>
      <c r="GH17" s="33">
        <v>115.2</v>
      </c>
      <c r="GI17" s="33">
        <v>114.57658329786753</v>
      </c>
      <c r="GJ17" s="33">
        <v>117.09458327157155</v>
      </c>
      <c r="GK17" s="33">
        <v>119.6</v>
      </c>
      <c r="GL17" s="172">
        <v>120.13980265822255</v>
      </c>
      <c r="GM17" s="172">
        <v>107.7</v>
      </c>
      <c r="GN17" s="172">
        <v>107.68635205921854</v>
      </c>
      <c r="GO17" s="172">
        <v>107.25122076098272</v>
      </c>
      <c r="GP17" s="172">
        <v>109.01568086394791</v>
      </c>
      <c r="GQ17" s="172">
        <v>108.55370216062676</v>
      </c>
      <c r="GR17" s="172">
        <v>115.53263128167829</v>
      </c>
      <c r="GS17" s="172">
        <v>112.673982945681</v>
      </c>
      <c r="GT17" s="172">
        <v>114.62205613033466</v>
      </c>
      <c r="GU17" s="172">
        <v>110.70100722142912</v>
      </c>
      <c r="GV17" s="172">
        <v>112.56127684601813</v>
      </c>
      <c r="GW17" s="172">
        <v>112.77259517170589</v>
      </c>
      <c r="GX17" s="172">
        <v>105.53768971528662</v>
      </c>
      <c r="GY17" s="172">
        <v>111.1</v>
      </c>
      <c r="GZ17" s="172">
        <v>111</v>
      </c>
      <c r="HA17" s="172">
        <v>121.1</v>
      </c>
      <c r="HB17" s="172">
        <v>111.3</v>
      </c>
      <c r="HC17" s="172">
        <v>109.2</v>
      </c>
      <c r="HD17" s="176">
        <v>109.873597116855</v>
      </c>
      <c r="HE17" s="176">
        <v>113.13985036760199</v>
      </c>
      <c r="HF17" s="176">
        <v>110.2</v>
      </c>
      <c r="HG17" s="176">
        <v>114.6</v>
      </c>
      <c r="HH17" s="176">
        <v>112.8</v>
      </c>
      <c r="HI17" s="176">
        <v>111.7</v>
      </c>
      <c r="HJ17" s="176">
        <v>121.063307026153</v>
      </c>
      <c r="HK17" s="176">
        <v>119.47659365285401</v>
      </c>
      <c r="HL17" s="176">
        <v>116.9</v>
      </c>
      <c r="HM17" s="176">
        <v>107.1</v>
      </c>
      <c r="HN17" s="176">
        <v>107.4</v>
      </c>
      <c r="HO17" s="176">
        <v>108.2</v>
      </c>
      <c r="HP17" s="176">
        <v>106.1</v>
      </c>
      <c r="HQ17" s="176">
        <v>111.3</v>
      </c>
      <c r="HR17" s="176">
        <v>111.5</v>
      </c>
      <c r="HS17" s="176">
        <v>112</v>
      </c>
      <c r="HT17" s="176">
        <v>116.9</v>
      </c>
      <c r="HU17" s="176">
        <v>115.7</v>
      </c>
      <c r="HV17" s="176">
        <v>108.5</v>
      </c>
      <c r="HW17" s="176">
        <v>112.1</v>
      </c>
      <c r="HX17" s="176">
        <v>110.8</v>
      </c>
      <c r="HY17" s="176">
        <v>111</v>
      </c>
      <c r="HZ17" s="176">
        <v>116.6</v>
      </c>
      <c r="IA17" s="176">
        <v>115.9</v>
      </c>
      <c r="IB17" s="176">
        <v>114.2</v>
      </c>
      <c r="IC17" s="176">
        <v>109.4</v>
      </c>
      <c r="ID17" s="176">
        <v>111.1</v>
      </c>
      <c r="IE17" s="176">
        <v>109.1</v>
      </c>
      <c r="IF17" s="176">
        <v>101.6</v>
      </c>
      <c r="IG17" s="176">
        <v>103.3</v>
      </c>
      <c r="IH17" s="176">
        <v>114.3</v>
      </c>
      <c r="II17" s="176">
        <v>104.2</v>
      </c>
    </row>
    <row r="18" spans="1:243">
      <c r="A18" s="186"/>
      <c r="B18" s="7" t="str">
        <f>IF('0'!A1=1,"Одеська","Odesa")</f>
        <v>Одеська</v>
      </c>
      <c r="C18" s="32" t="s">
        <v>0</v>
      </c>
      <c r="D18" s="32">
        <v>115.2580565864132</v>
      </c>
      <c r="E18" s="32">
        <v>122.96227189367099</v>
      </c>
      <c r="F18" s="32">
        <v>119.36738875388995</v>
      </c>
      <c r="G18" s="32">
        <v>119.59136154541238</v>
      </c>
      <c r="H18" s="32">
        <v>124.25229365530168</v>
      </c>
      <c r="I18" s="32">
        <v>123.38066934897891</v>
      </c>
      <c r="J18" s="32">
        <v>125.1</v>
      </c>
      <c r="K18" s="32">
        <v>127.08777892599966</v>
      </c>
      <c r="L18" s="32">
        <v>120.61127115299017</v>
      </c>
      <c r="M18" s="32">
        <v>123.06534013022511</v>
      </c>
      <c r="N18" s="32">
        <v>125.03758359975289</v>
      </c>
      <c r="O18" s="32">
        <v>124.70096617591511</v>
      </c>
      <c r="P18" s="32">
        <v>114.70883212471574</v>
      </c>
      <c r="Q18" s="32">
        <v>108.51907502686086</v>
      </c>
      <c r="R18" s="32">
        <v>113.39458583207688</v>
      </c>
      <c r="S18" s="32">
        <v>113.52870893280345</v>
      </c>
      <c r="T18" s="32">
        <v>112.18409964196852</v>
      </c>
      <c r="U18" s="32">
        <v>107.42946450230828</v>
      </c>
      <c r="V18" s="32">
        <v>109.51266440709951</v>
      </c>
      <c r="W18" s="32">
        <v>112.57801433971574</v>
      </c>
      <c r="X18" s="32">
        <v>112.23598914388647</v>
      </c>
      <c r="Y18" s="32">
        <v>109.41145789151322</v>
      </c>
      <c r="Z18" s="32">
        <v>106.01647000050546</v>
      </c>
      <c r="AA18" s="32">
        <v>121.52384541726373</v>
      </c>
      <c r="AB18" s="32">
        <v>126.91810104833456</v>
      </c>
      <c r="AC18" s="32">
        <v>130.83074596841234</v>
      </c>
      <c r="AD18" s="32">
        <v>126.93114547500574</v>
      </c>
      <c r="AE18" s="32">
        <v>123.81656537269329</v>
      </c>
      <c r="AF18" s="32">
        <v>117.54214286433731</v>
      </c>
      <c r="AG18" s="32">
        <v>121.60674624165378</v>
      </c>
      <c r="AH18" s="32">
        <v>122.27125591668442</v>
      </c>
      <c r="AI18" s="32">
        <v>117.28888355888844</v>
      </c>
      <c r="AJ18" s="32">
        <v>121.48830996926836</v>
      </c>
      <c r="AK18" s="32">
        <v>123.1391067505798</v>
      </c>
      <c r="AL18" s="32">
        <v>124.0493661410764</v>
      </c>
      <c r="AM18" s="32">
        <v>117.1698524545162</v>
      </c>
      <c r="AN18" s="32">
        <v>111.64199856377756</v>
      </c>
      <c r="AO18" s="32">
        <v>115.28403800172258</v>
      </c>
      <c r="AP18" s="32">
        <v>116.43987856361285</v>
      </c>
      <c r="AQ18" s="32">
        <v>122.05569118481667</v>
      </c>
      <c r="AR18" s="32">
        <v>124.79122529567394</v>
      </c>
      <c r="AS18" s="32">
        <v>121.02501733348807</v>
      </c>
      <c r="AT18" s="32">
        <v>118.60105048084293</v>
      </c>
      <c r="AU18" s="32">
        <v>123.62665755657397</v>
      </c>
      <c r="AV18" s="32">
        <v>127.51888378155671</v>
      </c>
      <c r="AW18" s="32">
        <v>126.8</v>
      </c>
      <c r="AX18" s="32">
        <v>132.30640440337893</v>
      </c>
      <c r="AY18" s="32">
        <v>115.1</v>
      </c>
      <c r="AZ18" s="32">
        <v>118.3</v>
      </c>
      <c r="BA18" s="37">
        <v>121.8</v>
      </c>
      <c r="BB18" s="38">
        <v>122.8</v>
      </c>
      <c r="BC18" s="32">
        <v>118.28766786267151</v>
      </c>
      <c r="BD18" s="32">
        <v>116.9063665478308</v>
      </c>
      <c r="BE18" s="32">
        <v>117.3</v>
      </c>
      <c r="BF18" s="32">
        <v>117.4</v>
      </c>
      <c r="BG18" s="32">
        <v>114.98116401505303</v>
      </c>
      <c r="BH18" s="32">
        <v>108.07240267166785</v>
      </c>
      <c r="BI18" s="32">
        <v>107.21375252967897</v>
      </c>
      <c r="BJ18" s="32">
        <v>110.39606034611715</v>
      </c>
      <c r="BK18" s="32">
        <v>119.54304633491819</v>
      </c>
      <c r="BL18" s="32">
        <v>115.62913303184745</v>
      </c>
      <c r="BM18" s="32">
        <v>111.62370726282523</v>
      </c>
      <c r="BN18" s="38">
        <v>110</v>
      </c>
      <c r="BO18" s="32">
        <v>112.09580757349984</v>
      </c>
      <c r="BP18" s="32">
        <v>113.44643984115936</v>
      </c>
      <c r="BQ18" s="32">
        <v>108.98888107927476</v>
      </c>
      <c r="BR18" s="32">
        <v>107.8</v>
      </c>
      <c r="BS18" s="32">
        <v>105.9008732793325</v>
      </c>
      <c r="BT18" s="32">
        <v>110.87349899736446</v>
      </c>
      <c r="BU18" s="32">
        <v>111.89642548671274</v>
      </c>
      <c r="BV18" s="32">
        <v>105.5767204971886</v>
      </c>
      <c r="BW18" s="32">
        <v>107.07664336178119</v>
      </c>
      <c r="BX18" s="32">
        <v>108.66394310368794</v>
      </c>
      <c r="BY18" s="32">
        <v>104.61643440064998</v>
      </c>
      <c r="BZ18" s="32">
        <v>99.937107256539278</v>
      </c>
      <c r="CA18" s="32">
        <v>97.959546332739095</v>
      </c>
      <c r="CB18" s="32">
        <v>98.002936535700556</v>
      </c>
      <c r="CC18" s="32">
        <v>103.2709138629436</v>
      </c>
      <c r="CD18" s="32">
        <v>101.80811886505833</v>
      </c>
      <c r="CE18" s="32">
        <v>105.19421686856391</v>
      </c>
      <c r="CF18" s="32">
        <v>106.08723663426335</v>
      </c>
      <c r="CG18" s="32">
        <v>98.304385253957605</v>
      </c>
      <c r="CH18" s="32">
        <v>103.58939025977413</v>
      </c>
      <c r="CI18" s="32">
        <v>90.277783430676124</v>
      </c>
      <c r="CJ18" s="32">
        <v>88.189489970825036</v>
      </c>
      <c r="CK18" s="32">
        <v>90.790585674399537</v>
      </c>
      <c r="CL18" s="32">
        <v>96.373995193798564</v>
      </c>
      <c r="CM18" s="32">
        <v>94.162543702436039</v>
      </c>
      <c r="CN18" s="32">
        <v>93.771576870387051</v>
      </c>
      <c r="CO18" s="32">
        <v>94.227929419159267</v>
      </c>
      <c r="CP18" s="32">
        <v>92.544657009573754</v>
      </c>
      <c r="CQ18" s="32">
        <v>91.281309654548224</v>
      </c>
      <c r="CR18" s="32">
        <v>87.490412375161426</v>
      </c>
      <c r="CS18" s="32">
        <v>94.882150973648223</v>
      </c>
      <c r="CT18" s="32">
        <v>101.91738941558059</v>
      </c>
      <c r="CU18" s="32">
        <v>107.14166436440725</v>
      </c>
      <c r="CV18" s="32">
        <v>103.40746556292366</v>
      </c>
      <c r="CW18" s="32">
        <v>104.0523241489082</v>
      </c>
      <c r="CX18" s="32">
        <v>104.63498402390971</v>
      </c>
      <c r="CY18" s="32">
        <v>110.52837344861865</v>
      </c>
      <c r="CZ18" s="32">
        <v>114.61669816001395</v>
      </c>
      <c r="DA18" s="32">
        <v>111.42423673219788</v>
      </c>
      <c r="DB18" s="32">
        <v>111.32872973959769</v>
      </c>
      <c r="DC18" s="32">
        <v>108.21262529966778</v>
      </c>
      <c r="DD18" s="32">
        <v>108.6477856040045</v>
      </c>
      <c r="DE18" s="32">
        <v>108.24322340932936</v>
      </c>
      <c r="DF18" s="32">
        <v>97.805002685169242</v>
      </c>
      <c r="DG18" s="32">
        <v>105.9</v>
      </c>
      <c r="DH18" s="32">
        <v>108.6</v>
      </c>
      <c r="DI18" s="32">
        <v>109</v>
      </c>
      <c r="DJ18" s="32">
        <v>107.1</v>
      </c>
      <c r="DK18" s="32">
        <v>103.5</v>
      </c>
      <c r="DL18" s="32">
        <v>99.5</v>
      </c>
      <c r="DM18" s="32">
        <v>102.1</v>
      </c>
      <c r="DN18" s="32">
        <v>104.7</v>
      </c>
      <c r="DO18" s="32">
        <v>107.4</v>
      </c>
      <c r="DP18" s="32">
        <v>109.9</v>
      </c>
      <c r="DQ18" s="32">
        <v>110.7</v>
      </c>
      <c r="DR18" s="32">
        <v>110.6</v>
      </c>
      <c r="DS18" s="32">
        <v>113.9</v>
      </c>
      <c r="DT18" s="32">
        <v>112.2</v>
      </c>
      <c r="DU18" s="32">
        <v>115.5</v>
      </c>
      <c r="DV18" s="32">
        <v>115.4</v>
      </c>
      <c r="DW18" s="32">
        <v>115.5</v>
      </c>
      <c r="DX18" s="32">
        <v>113.7</v>
      </c>
      <c r="DY18" s="32">
        <v>111.5</v>
      </c>
      <c r="DZ18" s="32">
        <v>113.8</v>
      </c>
      <c r="EA18" s="32">
        <v>110.9</v>
      </c>
      <c r="EB18" s="32">
        <v>112.9</v>
      </c>
      <c r="EC18" s="32">
        <v>111.2</v>
      </c>
      <c r="ED18" s="32">
        <v>110.5</v>
      </c>
      <c r="EE18" s="32">
        <v>107.9</v>
      </c>
      <c r="EF18" s="32">
        <v>110</v>
      </c>
      <c r="EG18" s="32">
        <v>111</v>
      </c>
      <c r="EH18" s="32">
        <v>110.8</v>
      </c>
      <c r="EI18" s="32">
        <v>110.2</v>
      </c>
      <c r="EJ18" s="32">
        <v>110.9</v>
      </c>
      <c r="EK18" s="32">
        <v>108.8</v>
      </c>
      <c r="EL18" s="32">
        <v>108.9</v>
      </c>
      <c r="EM18" s="32">
        <v>109.5</v>
      </c>
      <c r="EN18" s="32">
        <v>106.1</v>
      </c>
      <c r="EO18" s="32">
        <v>107.7</v>
      </c>
      <c r="EP18" s="32">
        <v>110</v>
      </c>
      <c r="EQ18" s="32">
        <v>104.4</v>
      </c>
      <c r="ER18" s="32">
        <v>104.1</v>
      </c>
      <c r="ES18" s="32">
        <v>98.4</v>
      </c>
      <c r="ET18" s="32">
        <v>97.062390406180924</v>
      </c>
      <c r="EU18" s="32">
        <v>92.188948858103174</v>
      </c>
      <c r="EV18" s="32">
        <v>94.4</v>
      </c>
      <c r="EW18" s="32">
        <v>96.7</v>
      </c>
      <c r="EX18" s="32">
        <v>89.8</v>
      </c>
      <c r="EY18" s="32">
        <v>90.7</v>
      </c>
      <c r="EZ18" s="32">
        <v>86.6</v>
      </c>
      <c r="FA18" s="32">
        <v>84.8</v>
      </c>
      <c r="FB18" s="32">
        <v>82.6</v>
      </c>
      <c r="FC18" s="32">
        <v>83.6</v>
      </c>
      <c r="FD18" s="32">
        <v>81.900000000000006</v>
      </c>
      <c r="FE18" s="32">
        <v>77.900000000000006</v>
      </c>
      <c r="FF18" s="32">
        <v>70.21470453457556</v>
      </c>
      <c r="FG18" s="32">
        <v>74.099999999999994</v>
      </c>
      <c r="FH18" s="32">
        <v>73.7</v>
      </c>
      <c r="FI18" s="32">
        <v>75.599999999999994</v>
      </c>
      <c r="FJ18" s="32">
        <v>79.591326252963199</v>
      </c>
      <c r="FK18" s="32">
        <v>78.7</v>
      </c>
      <c r="FL18" s="32">
        <v>89.6</v>
      </c>
      <c r="FM18" s="33">
        <v>88.7</v>
      </c>
      <c r="FN18" s="33">
        <v>95.9</v>
      </c>
      <c r="FO18" s="33">
        <v>89.1</v>
      </c>
      <c r="FP18" s="33">
        <v>92.8</v>
      </c>
      <c r="FQ18" s="33">
        <v>99.2</v>
      </c>
      <c r="FR18" s="33">
        <v>108.6</v>
      </c>
      <c r="FS18" s="33">
        <v>110.3</v>
      </c>
      <c r="FT18" s="33">
        <v>119.5</v>
      </c>
      <c r="FU18" s="33">
        <v>112.60804795249577</v>
      </c>
      <c r="FV18" s="33">
        <v>112.9</v>
      </c>
      <c r="FW18" s="33">
        <v>112.8</v>
      </c>
      <c r="FX18" s="33">
        <v>101.5</v>
      </c>
      <c r="FY18" s="33">
        <v>104.8</v>
      </c>
      <c r="FZ18" s="33">
        <v>113.01503338347993</v>
      </c>
      <c r="GA18" s="33">
        <v>116.1</v>
      </c>
      <c r="GB18" s="24">
        <v>115.9</v>
      </c>
      <c r="GC18" s="24">
        <v>117.9</v>
      </c>
      <c r="GD18" s="33">
        <v>120</v>
      </c>
      <c r="GE18" s="24">
        <v>119.5</v>
      </c>
      <c r="GF18" s="33">
        <v>116.8</v>
      </c>
      <c r="GG18" s="33">
        <v>113.8</v>
      </c>
      <c r="GH18" s="33">
        <v>114.3</v>
      </c>
      <c r="GI18" s="33">
        <v>116.40231497647866</v>
      </c>
      <c r="GJ18" s="33">
        <v>119.80129462490935</v>
      </c>
      <c r="GK18" s="33">
        <v>120.6</v>
      </c>
      <c r="GL18" s="172">
        <v>110.39336499721749</v>
      </c>
      <c r="GM18" s="172">
        <v>110.9</v>
      </c>
      <c r="GN18" s="172">
        <v>107.86984266804262</v>
      </c>
      <c r="GO18" s="172">
        <v>106.53811835010725</v>
      </c>
      <c r="GP18" s="172">
        <v>109.58916754669669</v>
      </c>
      <c r="GQ18" s="172">
        <v>112.13150367125421</v>
      </c>
      <c r="GR18" s="172">
        <v>110.98917618808882</v>
      </c>
      <c r="GS18" s="172">
        <v>115.17472806857386</v>
      </c>
      <c r="GT18" s="172">
        <v>116.42258369551105</v>
      </c>
      <c r="GU18" s="172">
        <v>111.32209417095463</v>
      </c>
      <c r="GV18" s="172">
        <v>112.36650218176482</v>
      </c>
      <c r="GW18" s="172">
        <v>108.00120557846436</v>
      </c>
      <c r="GX18" s="172">
        <v>105.42651229783516</v>
      </c>
      <c r="GY18" s="172">
        <v>105.6</v>
      </c>
      <c r="GZ18" s="172">
        <v>109.4</v>
      </c>
      <c r="HA18" s="172">
        <v>108.6</v>
      </c>
      <c r="HB18" s="172">
        <v>108.6</v>
      </c>
      <c r="HC18" s="172">
        <v>102.9</v>
      </c>
      <c r="HD18" s="176">
        <v>103.834473859421</v>
      </c>
      <c r="HE18" s="176">
        <v>104.532711014887</v>
      </c>
      <c r="HF18" s="176">
        <v>105.6</v>
      </c>
      <c r="HG18" s="176">
        <v>108.6</v>
      </c>
      <c r="HH18" s="176">
        <v>108</v>
      </c>
      <c r="HI18" s="176">
        <v>111.7</v>
      </c>
      <c r="HJ18" s="176">
        <v>111.68467456028201</v>
      </c>
      <c r="HK18" s="176">
        <v>113.151589739442</v>
      </c>
      <c r="HL18" s="176">
        <v>114.8</v>
      </c>
      <c r="HM18" s="176">
        <v>111.5</v>
      </c>
      <c r="HN18" s="176">
        <v>103.7</v>
      </c>
      <c r="HO18" s="176">
        <v>105.9</v>
      </c>
      <c r="HP18" s="176">
        <v>107.1</v>
      </c>
      <c r="HQ18" s="176">
        <v>109.4</v>
      </c>
      <c r="HR18" s="176">
        <v>107.2</v>
      </c>
      <c r="HS18" s="176">
        <v>112.6</v>
      </c>
      <c r="HT18" s="176">
        <v>111.5</v>
      </c>
      <c r="HU18" s="176">
        <v>109.3</v>
      </c>
      <c r="HV18" s="176">
        <v>108.3</v>
      </c>
      <c r="HW18" s="176">
        <v>107.1</v>
      </c>
      <c r="HX18" s="176">
        <v>107.4</v>
      </c>
      <c r="HY18" s="176">
        <v>110.4</v>
      </c>
      <c r="HZ18" s="176">
        <v>114.1</v>
      </c>
      <c r="IA18" s="176">
        <v>114.6</v>
      </c>
      <c r="IB18" s="176">
        <v>111</v>
      </c>
      <c r="IC18" s="176">
        <v>107.4</v>
      </c>
      <c r="ID18" s="176">
        <v>109.5</v>
      </c>
      <c r="IE18" s="176">
        <v>102.9</v>
      </c>
      <c r="IF18" s="176">
        <v>103</v>
      </c>
      <c r="IG18" s="176">
        <v>105.3</v>
      </c>
      <c r="IH18" s="176">
        <v>110.9</v>
      </c>
      <c r="II18" s="176">
        <v>107.1</v>
      </c>
    </row>
    <row r="19" spans="1:243">
      <c r="A19" s="186"/>
      <c r="B19" s="7" t="str">
        <f>IF('0'!A1=1,"Полтавська","Poltava")</f>
        <v>Полтавська</v>
      </c>
      <c r="C19" s="32" t="s">
        <v>0</v>
      </c>
      <c r="D19" s="32">
        <v>118.38323914864696</v>
      </c>
      <c r="E19" s="32">
        <v>120.98584432232506</v>
      </c>
      <c r="F19" s="32">
        <v>124.36862877293562</v>
      </c>
      <c r="G19" s="32">
        <v>121.70786312276844</v>
      </c>
      <c r="H19" s="32">
        <v>124.11565569104633</v>
      </c>
      <c r="I19" s="32">
        <v>127.33488957783391</v>
      </c>
      <c r="J19" s="32">
        <v>122.3</v>
      </c>
      <c r="K19" s="32">
        <v>124.58657827301141</v>
      </c>
      <c r="L19" s="32">
        <v>119.73104144109374</v>
      </c>
      <c r="M19" s="32">
        <v>119.87061273066642</v>
      </c>
      <c r="N19" s="32">
        <v>120.22645408672641</v>
      </c>
      <c r="O19" s="32">
        <v>131.80249978005907</v>
      </c>
      <c r="P19" s="32">
        <v>120.89419834155908</v>
      </c>
      <c r="Q19" s="32">
        <v>114.26010036888931</v>
      </c>
      <c r="R19" s="32">
        <v>113.70148752661642</v>
      </c>
      <c r="S19" s="32">
        <v>119.16979022898732</v>
      </c>
      <c r="T19" s="32">
        <v>118.72206401870199</v>
      </c>
      <c r="U19" s="32">
        <v>110.06215636151197</v>
      </c>
      <c r="V19" s="32">
        <v>114.7043594751363</v>
      </c>
      <c r="W19" s="32">
        <v>118.68254015110737</v>
      </c>
      <c r="X19" s="32">
        <v>115.33610747209444</v>
      </c>
      <c r="Y19" s="32">
        <v>114.10606322543903</v>
      </c>
      <c r="Z19" s="32">
        <v>112.42918378723159</v>
      </c>
      <c r="AA19" s="32">
        <v>116.91601518935985</v>
      </c>
      <c r="AB19" s="32">
        <v>136.04160562763343</v>
      </c>
      <c r="AC19" s="32">
        <v>132.92645918042751</v>
      </c>
      <c r="AD19" s="32">
        <v>126.90186902058107</v>
      </c>
      <c r="AE19" s="32">
        <v>118.67589538475018</v>
      </c>
      <c r="AF19" s="32">
        <v>122.22847346010138</v>
      </c>
      <c r="AG19" s="32">
        <v>121.81155850453108</v>
      </c>
      <c r="AH19" s="32">
        <v>121.95923433338169</v>
      </c>
      <c r="AI19" s="32">
        <v>119.74364187748239</v>
      </c>
      <c r="AJ19" s="32">
        <v>121.20915383611869</v>
      </c>
      <c r="AK19" s="32">
        <v>123.71513678888948</v>
      </c>
      <c r="AL19" s="32">
        <v>121.55069458672855</v>
      </c>
      <c r="AM19" s="32">
        <v>111.46411950941106</v>
      </c>
      <c r="AN19" s="32">
        <v>114.12168668753561</v>
      </c>
      <c r="AO19" s="32">
        <v>110.21773539026245</v>
      </c>
      <c r="AP19" s="32">
        <v>115.79754364858138</v>
      </c>
      <c r="AQ19" s="32">
        <v>119.09760542004967</v>
      </c>
      <c r="AR19" s="32">
        <v>116.74542276070771</v>
      </c>
      <c r="AS19" s="32">
        <v>119.20504684621555</v>
      </c>
      <c r="AT19" s="32">
        <v>116.81421307063647</v>
      </c>
      <c r="AU19" s="32">
        <v>113.60278677130697</v>
      </c>
      <c r="AV19" s="32">
        <v>116.44166917286243</v>
      </c>
      <c r="AW19" s="32">
        <v>119.5</v>
      </c>
      <c r="AX19" s="32">
        <v>124.66335282965875</v>
      </c>
      <c r="AY19" s="32">
        <v>115.8</v>
      </c>
      <c r="AZ19" s="32">
        <v>111.1</v>
      </c>
      <c r="BA19" s="37">
        <v>121.7</v>
      </c>
      <c r="BB19" s="38">
        <v>121</v>
      </c>
      <c r="BC19" s="32">
        <v>116.88374095634259</v>
      </c>
      <c r="BD19" s="32">
        <v>116.07556965425745</v>
      </c>
      <c r="BE19" s="32">
        <v>116.1</v>
      </c>
      <c r="BF19" s="32">
        <v>117.9</v>
      </c>
      <c r="BG19" s="32">
        <v>113.18661765575375</v>
      </c>
      <c r="BH19" s="32">
        <v>109.09652104316123</v>
      </c>
      <c r="BI19" s="32">
        <v>107.42867501402638</v>
      </c>
      <c r="BJ19" s="32">
        <v>112.43347935911639</v>
      </c>
      <c r="BK19" s="32">
        <v>114.14269458729403</v>
      </c>
      <c r="BL19" s="32">
        <v>113.66137201332204</v>
      </c>
      <c r="BM19" s="32">
        <v>109.53850238528958</v>
      </c>
      <c r="BN19" s="38">
        <v>108.6</v>
      </c>
      <c r="BO19" s="32">
        <v>111.57648603513626</v>
      </c>
      <c r="BP19" s="32">
        <v>110.31110319979534</v>
      </c>
      <c r="BQ19" s="32">
        <v>112.51893591661771</v>
      </c>
      <c r="BR19" s="32">
        <v>106.9</v>
      </c>
      <c r="BS19" s="32">
        <v>114.16915288355499</v>
      </c>
      <c r="BT19" s="32">
        <v>116.57794878135172</v>
      </c>
      <c r="BU19" s="32">
        <v>114.72388820524105</v>
      </c>
      <c r="BV19" s="32">
        <v>110.87761432322031</v>
      </c>
      <c r="BW19" s="32">
        <v>115.06224917038004</v>
      </c>
      <c r="BX19" s="32">
        <v>113.06617537072485</v>
      </c>
      <c r="BY19" s="32">
        <v>106.90661020954589</v>
      </c>
      <c r="BZ19" s="32">
        <v>105.84817972674661</v>
      </c>
      <c r="CA19" s="32">
        <v>105.36302439135781</v>
      </c>
      <c r="CB19" s="32">
        <v>104.94739431359687</v>
      </c>
      <c r="CC19" s="32">
        <v>103.28410674503351</v>
      </c>
      <c r="CD19" s="32">
        <v>104.46227803504715</v>
      </c>
      <c r="CE19" s="32">
        <v>104.35024794527507</v>
      </c>
      <c r="CF19" s="32">
        <v>103.5030524219771</v>
      </c>
      <c r="CG19" s="32">
        <v>95.758927611142767</v>
      </c>
      <c r="CH19" s="32">
        <v>91.568003617166525</v>
      </c>
      <c r="CI19" s="32">
        <v>85.803408983471357</v>
      </c>
      <c r="CJ19" s="32">
        <v>86.037105827379932</v>
      </c>
      <c r="CK19" s="32">
        <v>89.752989233724165</v>
      </c>
      <c r="CL19" s="32">
        <v>88.156849133544853</v>
      </c>
      <c r="CM19" s="32">
        <v>88.421027737938715</v>
      </c>
      <c r="CN19" s="32">
        <v>90.204900838380823</v>
      </c>
      <c r="CO19" s="32">
        <v>89.436409545242228</v>
      </c>
      <c r="CP19" s="32">
        <v>87.528774089728543</v>
      </c>
      <c r="CQ19" s="32">
        <v>87.785391639963237</v>
      </c>
      <c r="CR19" s="32">
        <v>88.383707368342115</v>
      </c>
      <c r="CS19" s="32">
        <v>97.47148525044912</v>
      </c>
      <c r="CT19" s="32">
        <v>101.03396245606643</v>
      </c>
      <c r="CU19" s="32">
        <v>109.88383568916105</v>
      </c>
      <c r="CV19" s="32">
        <v>105.48680569915484</v>
      </c>
      <c r="CW19" s="32">
        <v>110.91609947596305</v>
      </c>
      <c r="CX19" s="32">
        <v>110.08460781559981</v>
      </c>
      <c r="CY19" s="32">
        <v>116.02432349227682</v>
      </c>
      <c r="CZ19" s="32">
        <v>119.76036790157522</v>
      </c>
      <c r="DA19" s="32">
        <v>117.54300893584097</v>
      </c>
      <c r="DB19" s="32">
        <v>115.61745957397912</v>
      </c>
      <c r="DC19" s="32">
        <v>115.43570085412368</v>
      </c>
      <c r="DD19" s="32">
        <v>114.59233850108576</v>
      </c>
      <c r="DE19" s="32">
        <v>114.28593251796983</v>
      </c>
      <c r="DF19" s="32">
        <v>117.55636910185029</v>
      </c>
      <c r="DG19" s="32">
        <v>112.3</v>
      </c>
      <c r="DH19" s="32">
        <v>115</v>
      </c>
      <c r="DI19" s="32">
        <v>110.3</v>
      </c>
      <c r="DJ19" s="32">
        <v>111.2</v>
      </c>
      <c r="DK19" s="32">
        <v>106.1</v>
      </c>
      <c r="DL19" s="32">
        <v>98.9</v>
      </c>
      <c r="DM19" s="32">
        <v>103.9</v>
      </c>
      <c r="DN19" s="32">
        <v>109.7</v>
      </c>
      <c r="DO19" s="32">
        <v>111.4</v>
      </c>
      <c r="DP19" s="32">
        <v>112.4</v>
      </c>
      <c r="DQ19" s="32">
        <v>110.6</v>
      </c>
      <c r="DR19" s="32">
        <v>109.6</v>
      </c>
      <c r="DS19" s="32">
        <v>116.4</v>
      </c>
      <c r="DT19" s="32">
        <v>112.8</v>
      </c>
      <c r="DU19" s="32">
        <v>114</v>
      </c>
      <c r="DV19" s="32">
        <v>116</v>
      </c>
      <c r="DW19" s="32">
        <v>121.4</v>
      </c>
      <c r="DX19" s="32">
        <v>119.6</v>
      </c>
      <c r="DY19" s="32">
        <v>116.2</v>
      </c>
      <c r="DZ19" s="32">
        <v>113.9</v>
      </c>
      <c r="EA19" s="32">
        <v>113.5</v>
      </c>
      <c r="EB19" s="32">
        <v>115.7</v>
      </c>
      <c r="EC19" s="32">
        <v>116.2</v>
      </c>
      <c r="ED19" s="32">
        <v>111.6</v>
      </c>
      <c r="EE19" s="32">
        <v>107</v>
      </c>
      <c r="EF19" s="32">
        <v>108.1</v>
      </c>
      <c r="EG19" s="32">
        <v>110.5</v>
      </c>
      <c r="EH19" s="32">
        <v>110.3</v>
      </c>
      <c r="EI19" s="32">
        <v>105.1</v>
      </c>
      <c r="EJ19" s="32">
        <v>107.1</v>
      </c>
      <c r="EK19" s="32">
        <v>108.4</v>
      </c>
      <c r="EL19" s="32">
        <v>106</v>
      </c>
      <c r="EM19" s="32">
        <v>101.4</v>
      </c>
      <c r="EN19" s="32">
        <v>102.8</v>
      </c>
      <c r="EO19" s="32">
        <v>103.2</v>
      </c>
      <c r="EP19" s="32">
        <v>104.6</v>
      </c>
      <c r="EQ19" s="32">
        <v>105</v>
      </c>
      <c r="ER19" s="32">
        <v>101.1</v>
      </c>
      <c r="ES19" s="32">
        <v>103.2</v>
      </c>
      <c r="ET19" s="32">
        <v>96.624117040487945</v>
      </c>
      <c r="EU19" s="32">
        <v>95.476331862157949</v>
      </c>
      <c r="EV19" s="32">
        <v>94.8</v>
      </c>
      <c r="EW19" s="32">
        <v>94.8</v>
      </c>
      <c r="EX19" s="32">
        <v>92.5</v>
      </c>
      <c r="EY19" s="32">
        <v>94.8</v>
      </c>
      <c r="EZ19" s="32">
        <v>90.1</v>
      </c>
      <c r="FA19" s="32">
        <v>87</v>
      </c>
      <c r="FB19" s="32">
        <v>86.4</v>
      </c>
      <c r="FC19" s="32">
        <v>80.5</v>
      </c>
      <c r="FD19" s="32">
        <v>83.2</v>
      </c>
      <c r="FE19" s="32">
        <v>77</v>
      </c>
      <c r="FF19" s="32">
        <v>69.930420335993034</v>
      </c>
      <c r="FG19" s="32">
        <v>73.8</v>
      </c>
      <c r="FH19" s="32">
        <v>73.900000000000006</v>
      </c>
      <c r="FI19" s="32">
        <v>73.099999999999994</v>
      </c>
      <c r="FJ19" s="32">
        <v>77.236136649655464</v>
      </c>
      <c r="FK19" s="32">
        <v>77.8</v>
      </c>
      <c r="FL19" s="32">
        <v>87.4</v>
      </c>
      <c r="FM19" s="33">
        <v>85.8</v>
      </c>
      <c r="FN19" s="33">
        <v>86.9</v>
      </c>
      <c r="FO19" s="33">
        <v>84.2</v>
      </c>
      <c r="FP19" s="33">
        <v>89.1</v>
      </c>
      <c r="FQ19" s="33">
        <v>96.6</v>
      </c>
      <c r="FR19" s="33">
        <v>107.3</v>
      </c>
      <c r="FS19" s="33">
        <v>105.6</v>
      </c>
      <c r="FT19" s="33">
        <v>111.1</v>
      </c>
      <c r="FU19" s="33">
        <v>112.34737846356197</v>
      </c>
      <c r="FV19" s="33">
        <v>112.6</v>
      </c>
      <c r="FW19" s="33">
        <v>119.1</v>
      </c>
      <c r="FX19" s="33">
        <v>100.6</v>
      </c>
      <c r="FY19" s="33">
        <v>108</v>
      </c>
      <c r="FZ19" s="33">
        <v>108.19151496657227</v>
      </c>
      <c r="GA19" s="33">
        <v>123.3</v>
      </c>
      <c r="GB19" s="24">
        <v>125.6</v>
      </c>
      <c r="GC19" s="24">
        <v>119.8</v>
      </c>
      <c r="GD19" s="33">
        <v>126.6</v>
      </c>
      <c r="GE19" s="24">
        <v>126.9</v>
      </c>
      <c r="GF19" s="33">
        <v>126.8</v>
      </c>
      <c r="GG19" s="33">
        <v>121.3</v>
      </c>
      <c r="GH19" s="33">
        <v>118.9</v>
      </c>
      <c r="GI19" s="33">
        <v>115.26582292520172</v>
      </c>
      <c r="GJ19" s="33">
        <v>124.49159814509775</v>
      </c>
      <c r="GK19" s="33">
        <v>120.6</v>
      </c>
      <c r="GL19" s="172">
        <v>121.88483507723174</v>
      </c>
      <c r="GM19" s="172">
        <v>114.6</v>
      </c>
      <c r="GN19" s="172">
        <v>109.31183464152333</v>
      </c>
      <c r="GO19" s="172">
        <v>111.46946156425466</v>
      </c>
      <c r="GP19" s="172">
        <v>114.15766484043763</v>
      </c>
      <c r="GQ19" s="172">
        <v>114.55988982946441</v>
      </c>
      <c r="GR19" s="172">
        <v>114.97082877607082</v>
      </c>
      <c r="GS19" s="172">
        <v>118.52612312163427</v>
      </c>
      <c r="GT19" s="172">
        <v>120.69757216138377</v>
      </c>
      <c r="GU19" s="172">
        <v>119.3382319024934</v>
      </c>
      <c r="GV19" s="172">
        <v>118.80696671161895</v>
      </c>
      <c r="GW19" s="172">
        <v>116.25056017352249</v>
      </c>
      <c r="GX19" s="172">
        <v>116.7124266256757</v>
      </c>
      <c r="GY19" s="172">
        <v>113.5</v>
      </c>
      <c r="GZ19" s="172">
        <v>111.8</v>
      </c>
      <c r="HA19" s="172">
        <v>113.8</v>
      </c>
      <c r="HB19" s="172">
        <v>111.3</v>
      </c>
      <c r="HC19" s="172">
        <v>107.8</v>
      </c>
      <c r="HD19" s="176">
        <v>108.58106674999</v>
      </c>
      <c r="HE19" s="176">
        <v>106.708246904418</v>
      </c>
      <c r="HF19" s="176">
        <v>105.4</v>
      </c>
      <c r="HG19" s="176">
        <v>109.3</v>
      </c>
      <c r="HH19" s="176">
        <v>106.5</v>
      </c>
      <c r="HI19" s="176">
        <v>107.6</v>
      </c>
      <c r="HJ19" s="176">
        <v>104.239085609329</v>
      </c>
      <c r="HK19" s="176">
        <v>109.516618161181</v>
      </c>
      <c r="HL19" s="176">
        <v>110.4</v>
      </c>
      <c r="HM19" s="176">
        <v>109.9</v>
      </c>
      <c r="HN19" s="176">
        <v>101.7</v>
      </c>
      <c r="HO19" s="176">
        <v>103.9</v>
      </c>
      <c r="HP19" s="176">
        <v>106.5</v>
      </c>
      <c r="HQ19" s="176">
        <v>107.1</v>
      </c>
      <c r="HR19" s="176">
        <v>104.9</v>
      </c>
      <c r="HS19" s="176">
        <v>105.8</v>
      </c>
      <c r="HT19" s="176">
        <v>108.9</v>
      </c>
      <c r="HU19" s="176">
        <v>108.1</v>
      </c>
      <c r="HV19" s="176">
        <v>112.4</v>
      </c>
      <c r="HW19" s="176">
        <v>107.6</v>
      </c>
      <c r="HX19" s="176">
        <v>107.7</v>
      </c>
      <c r="HY19" s="176">
        <v>107.8</v>
      </c>
      <c r="HZ19" s="176">
        <v>116.6</v>
      </c>
      <c r="IA19" s="176">
        <v>114</v>
      </c>
      <c r="IB19" s="176">
        <v>110.2</v>
      </c>
      <c r="IC19" s="176">
        <v>109.2</v>
      </c>
      <c r="ID19" s="176">
        <v>112.5</v>
      </c>
      <c r="IE19" s="176">
        <v>105.4</v>
      </c>
      <c r="IF19" s="176">
        <v>106.5</v>
      </c>
      <c r="IG19" s="176">
        <v>108.9</v>
      </c>
      <c r="IH19" s="176">
        <v>113.9</v>
      </c>
      <c r="II19" s="176">
        <v>107.1</v>
      </c>
    </row>
    <row r="20" spans="1:243">
      <c r="A20" s="186"/>
      <c r="B20" s="7" t="str">
        <f>IF('0'!A1=1,"Рівненська","Rivne")</f>
        <v>Рівненська</v>
      </c>
      <c r="C20" s="32" t="s">
        <v>0</v>
      </c>
      <c r="D20" s="32">
        <v>140.09923308456661</v>
      </c>
      <c r="E20" s="32">
        <v>132.31051094950072</v>
      </c>
      <c r="F20" s="32">
        <v>129.13329581865892</v>
      </c>
      <c r="G20" s="32">
        <v>120.82903925152385</v>
      </c>
      <c r="H20" s="32">
        <v>122.05283961973744</v>
      </c>
      <c r="I20" s="32">
        <v>129.06687398352977</v>
      </c>
      <c r="J20" s="32">
        <v>121.5</v>
      </c>
      <c r="K20" s="32">
        <v>124.56954905905542</v>
      </c>
      <c r="L20" s="32">
        <v>120.86732943290828</v>
      </c>
      <c r="M20" s="32">
        <v>121.38926034093063</v>
      </c>
      <c r="N20" s="32">
        <v>120.58152309364907</v>
      </c>
      <c r="O20" s="32">
        <v>126.41435524310789</v>
      </c>
      <c r="P20" s="32">
        <v>114.07478354252848</v>
      </c>
      <c r="Q20" s="32">
        <v>109.11792881653537</v>
      </c>
      <c r="R20" s="32">
        <v>114.44934354017232</v>
      </c>
      <c r="S20" s="32">
        <v>115.083181131212</v>
      </c>
      <c r="T20" s="32">
        <v>120.76981239893772</v>
      </c>
      <c r="U20" s="32">
        <v>110.50822150685097</v>
      </c>
      <c r="V20" s="32">
        <v>118.10041440606611</v>
      </c>
      <c r="W20" s="32">
        <v>121.06279994710354</v>
      </c>
      <c r="X20" s="32">
        <v>117.34621567202744</v>
      </c>
      <c r="Y20" s="32">
        <v>113.24248181331387</v>
      </c>
      <c r="Z20" s="32">
        <v>118.6470944212393</v>
      </c>
      <c r="AA20" s="32">
        <v>114.63165179939831</v>
      </c>
      <c r="AB20" s="32">
        <v>118.96429257350741</v>
      </c>
      <c r="AC20" s="32">
        <v>130.99935984459506</v>
      </c>
      <c r="AD20" s="32">
        <v>129.93903974822541</v>
      </c>
      <c r="AE20" s="32">
        <v>125.34522764954677</v>
      </c>
      <c r="AF20" s="32">
        <v>119.84328209281404</v>
      </c>
      <c r="AG20" s="32">
        <v>125.74529284730994</v>
      </c>
      <c r="AH20" s="32">
        <v>117.97208607946158</v>
      </c>
      <c r="AI20" s="32">
        <v>122.0281572701262</v>
      </c>
      <c r="AJ20" s="32">
        <v>129.27128418553977</v>
      </c>
      <c r="AK20" s="32">
        <v>126.54141320826751</v>
      </c>
      <c r="AL20" s="32">
        <v>118.20319852629837</v>
      </c>
      <c r="AM20" s="32">
        <v>117.09628306483265</v>
      </c>
      <c r="AN20" s="32">
        <v>119.87218573814869</v>
      </c>
      <c r="AO20" s="32">
        <v>111.69238835923754</v>
      </c>
      <c r="AP20" s="32">
        <v>112.74146791644236</v>
      </c>
      <c r="AQ20" s="32">
        <v>117.97468077348641</v>
      </c>
      <c r="AR20" s="32">
        <v>121.52841853204129</v>
      </c>
      <c r="AS20" s="32">
        <v>119.15510218712011</v>
      </c>
      <c r="AT20" s="32">
        <v>119.00022440035538</v>
      </c>
      <c r="AU20" s="32">
        <v>113.61888783703463</v>
      </c>
      <c r="AV20" s="32">
        <v>117.21409036871157</v>
      </c>
      <c r="AW20" s="32">
        <v>123.9</v>
      </c>
      <c r="AX20" s="32">
        <v>127.76489325069366</v>
      </c>
      <c r="AY20" s="32">
        <v>124.9</v>
      </c>
      <c r="AZ20" s="32">
        <v>123.1</v>
      </c>
      <c r="BA20" s="37">
        <v>132.80000000000001</v>
      </c>
      <c r="BB20" s="38">
        <v>125.4</v>
      </c>
      <c r="BC20" s="32">
        <v>124.33233712613097</v>
      </c>
      <c r="BD20" s="32">
        <v>126.25481912264752</v>
      </c>
      <c r="BE20" s="32">
        <v>121.8</v>
      </c>
      <c r="BF20" s="32">
        <v>122.9</v>
      </c>
      <c r="BG20" s="32">
        <v>121.41476971372758</v>
      </c>
      <c r="BH20" s="32">
        <v>111.57468708218362</v>
      </c>
      <c r="BI20" s="32">
        <v>108.19112947334504</v>
      </c>
      <c r="BJ20" s="32">
        <v>114.94537295260159</v>
      </c>
      <c r="BK20" s="32">
        <v>108.21451261276066</v>
      </c>
      <c r="BL20" s="32">
        <v>110.83830837823947</v>
      </c>
      <c r="BM20" s="32">
        <v>108.2625324593283</v>
      </c>
      <c r="BN20" s="38">
        <v>114.1</v>
      </c>
      <c r="BO20" s="32">
        <v>112.09356278703333</v>
      </c>
      <c r="BP20" s="32">
        <v>109.94746997108332</v>
      </c>
      <c r="BQ20" s="32">
        <v>115.4046199022699</v>
      </c>
      <c r="BR20" s="32">
        <v>112.8</v>
      </c>
      <c r="BS20" s="32">
        <v>111.48339958274283</v>
      </c>
      <c r="BT20" s="32">
        <v>114.2344667589788</v>
      </c>
      <c r="BU20" s="32">
        <v>114.05713241187266</v>
      </c>
      <c r="BV20" s="32">
        <v>112.20353713605509</v>
      </c>
      <c r="BW20" s="32">
        <v>114.50085781568687</v>
      </c>
      <c r="BX20" s="32">
        <v>112.57836993691684</v>
      </c>
      <c r="BY20" s="32">
        <v>110.15323999037851</v>
      </c>
      <c r="BZ20" s="32">
        <v>106.71627468162067</v>
      </c>
      <c r="CA20" s="32">
        <v>105.1279998768206</v>
      </c>
      <c r="CB20" s="32">
        <v>107.32953110708648</v>
      </c>
      <c r="CC20" s="32">
        <v>104.03489791800691</v>
      </c>
      <c r="CD20" s="32">
        <v>102.85976637532876</v>
      </c>
      <c r="CE20" s="32">
        <v>107.42758799358073</v>
      </c>
      <c r="CF20" s="32">
        <v>106.00332205411237</v>
      </c>
      <c r="CG20" s="32">
        <v>104.71862266409742</v>
      </c>
      <c r="CH20" s="32">
        <v>98.979683938856184</v>
      </c>
      <c r="CI20" s="32">
        <v>89.941629862546833</v>
      </c>
      <c r="CJ20" s="32">
        <v>87.531473539181448</v>
      </c>
      <c r="CK20" s="32">
        <v>88.472604571078193</v>
      </c>
      <c r="CL20" s="32">
        <v>93.183105712196209</v>
      </c>
      <c r="CM20" s="32">
        <v>92.132446896988952</v>
      </c>
      <c r="CN20" s="32">
        <v>91.943016198092096</v>
      </c>
      <c r="CO20" s="32">
        <v>92.194471996814997</v>
      </c>
      <c r="CP20" s="32">
        <v>93.867229640767107</v>
      </c>
      <c r="CQ20" s="32">
        <v>90.051067877296632</v>
      </c>
      <c r="CR20" s="32">
        <v>89.671423744419187</v>
      </c>
      <c r="CS20" s="32">
        <v>92.484121236777739</v>
      </c>
      <c r="CT20" s="32">
        <v>97.416702223841199</v>
      </c>
      <c r="CU20" s="32">
        <v>108.5956608095911</v>
      </c>
      <c r="CV20" s="32">
        <v>109.62940883329181</v>
      </c>
      <c r="CW20" s="32">
        <v>114.12884212892496</v>
      </c>
      <c r="CX20" s="32">
        <v>106.00134264468318</v>
      </c>
      <c r="CY20" s="32">
        <v>117.45213072246901</v>
      </c>
      <c r="CZ20" s="32">
        <v>120.69677293948013</v>
      </c>
      <c r="DA20" s="32">
        <v>119.94062538392873</v>
      </c>
      <c r="DB20" s="32">
        <v>115.96864576253151</v>
      </c>
      <c r="DC20" s="32">
        <v>116.30325742273487</v>
      </c>
      <c r="DD20" s="32">
        <v>115.37631455904773</v>
      </c>
      <c r="DE20" s="32">
        <v>119.99669029041786</v>
      </c>
      <c r="DF20" s="32">
        <v>112.19933017430689</v>
      </c>
      <c r="DG20" s="32">
        <v>108.5</v>
      </c>
      <c r="DH20" s="32">
        <v>108.2</v>
      </c>
      <c r="DI20" s="32">
        <v>107.6</v>
      </c>
      <c r="DJ20" s="32">
        <v>106.6</v>
      </c>
      <c r="DK20" s="32">
        <v>99.8</v>
      </c>
      <c r="DL20" s="32">
        <v>97.9</v>
      </c>
      <c r="DM20" s="32">
        <v>98.9</v>
      </c>
      <c r="DN20" s="32">
        <v>103.2</v>
      </c>
      <c r="DO20" s="32">
        <v>104.7</v>
      </c>
      <c r="DP20" s="32">
        <v>111.7</v>
      </c>
      <c r="DQ20" s="32">
        <v>104</v>
      </c>
      <c r="DR20" s="32">
        <v>110.6</v>
      </c>
      <c r="DS20" s="32">
        <v>116.1</v>
      </c>
      <c r="DT20" s="32">
        <v>130.6</v>
      </c>
      <c r="DU20" s="32">
        <v>110.4</v>
      </c>
      <c r="DV20" s="32">
        <v>118.3</v>
      </c>
      <c r="DW20" s="32">
        <v>122.6</v>
      </c>
      <c r="DX20" s="32">
        <v>121.9</v>
      </c>
      <c r="DY20" s="32">
        <v>121</v>
      </c>
      <c r="DZ20" s="32">
        <v>118.7</v>
      </c>
      <c r="EA20" s="32">
        <v>117.1</v>
      </c>
      <c r="EB20" s="32">
        <v>112.6</v>
      </c>
      <c r="EC20" s="32">
        <v>116.5</v>
      </c>
      <c r="ED20" s="32">
        <v>109.1</v>
      </c>
      <c r="EE20" s="32">
        <v>113.6</v>
      </c>
      <c r="EF20" s="32">
        <v>111</v>
      </c>
      <c r="EG20" s="32">
        <v>111.6</v>
      </c>
      <c r="EH20" s="32">
        <v>113.8</v>
      </c>
      <c r="EI20" s="32">
        <v>110.2</v>
      </c>
      <c r="EJ20" s="32">
        <v>110.6</v>
      </c>
      <c r="EK20" s="32">
        <v>112.1</v>
      </c>
      <c r="EL20" s="32">
        <v>113</v>
      </c>
      <c r="EM20" s="32">
        <v>110.2</v>
      </c>
      <c r="EN20" s="32">
        <v>109.5</v>
      </c>
      <c r="EO20" s="32">
        <v>109.1</v>
      </c>
      <c r="EP20" s="32">
        <v>113.7</v>
      </c>
      <c r="EQ20" s="32">
        <v>105.1</v>
      </c>
      <c r="ER20" s="32">
        <v>95.5</v>
      </c>
      <c r="ES20" s="32">
        <v>109.9</v>
      </c>
      <c r="ET20" s="32">
        <v>98.780407385536748</v>
      </c>
      <c r="EU20" s="32">
        <v>95.226217996633011</v>
      </c>
      <c r="EV20" s="32">
        <v>94.5</v>
      </c>
      <c r="EW20" s="32">
        <v>94</v>
      </c>
      <c r="EX20" s="32">
        <v>89.2</v>
      </c>
      <c r="EY20" s="32">
        <v>89.6</v>
      </c>
      <c r="EZ20" s="32">
        <v>87.2</v>
      </c>
      <c r="FA20" s="32">
        <v>85.4</v>
      </c>
      <c r="FB20" s="32">
        <v>86.4</v>
      </c>
      <c r="FC20" s="32">
        <v>82.2</v>
      </c>
      <c r="FD20" s="32">
        <v>79.5</v>
      </c>
      <c r="FE20" s="32">
        <v>72.7</v>
      </c>
      <c r="FF20" s="32">
        <v>66.327377205084019</v>
      </c>
      <c r="FG20" s="32">
        <v>70.400000000000006</v>
      </c>
      <c r="FH20" s="32">
        <v>71</v>
      </c>
      <c r="FI20" s="32">
        <v>70.8</v>
      </c>
      <c r="FJ20" s="32">
        <v>74.278551041810644</v>
      </c>
      <c r="FK20" s="32">
        <v>75.7</v>
      </c>
      <c r="FL20" s="32">
        <v>85.7</v>
      </c>
      <c r="FM20" s="33">
        <v>85.7</v>
      </c>
      <c r="FN20" s="33">
        <v>88.7</v>
      </c>
      <c r="FO20" s="33">
        <v>83.9</v>
      </c>
      <c r="FP20" s="33">
        <v>89.7</v>
      </c>
      <c r="FQ20" s="33">
        <v>99.9</v>
      </c>
      <c r="FR20" s="33">
        <v>106.5</v>
      </c>
      <c r="FS20" s="33">
        <v>108.6</v>
      </c>
      <c r="FT20" s="33">
        <v>113.7</v>
      </c>
      <c r="FU20" s="33">
        <v>114.88096412484394</v>
      </c>
      <c r="FV20" s="33">
        <v>116.4</v>
      </c>
      <c r="FW20" s="33">
        <v>116.8</v>
      </c>
      <c r="FX20" s="33">
        <v>103.5</v>
      </c>
      <c r="FY20" s="33">
        <v>105.2</v>
      </c>
      <c r="FZ20" s="33">
        <v>107.81797413315896</v>
      </c>
      <c r="GA20" s="33">
        <v>128.19999999999999</v>
      </c>
      <c r="GB20" s="24">
        <v>122.3</v>
      </c>
      <c r="GC20" s="24">
        <v>119.8</v>
      </c>
      <c r="GD20" s="33">
        <v>122.1</v>
      </c>
      <c r="GE20" s="24">
        <v>121.9</v>
      </c>
      <c r="GF20" s="33">
        <v>121</v>
      </c>
      <c r="GG20" s="33">
        <v>117.1</v>
      </c>
      <c r="GH20" s="33">
        <v>114.9</v>
      </c>
      <c r="GI20" s="33">
        <v>116.22803231234391</v>
      </c>
      <c r="GJ20" s="33">
        <v>116.08778208681042</v>
      </c>
      <c r="GK20" s="33">
        <v>119.1</v>
      </c>
      <c r="GL20" s="172">
        <v>116.72640362752328</v>
      </c>
      <c r="GM20" s="172">
        <v>107</v>
      </c>
      <c r="GN20" s="172">
        <v>108.02511744334903</v>
      </c>
      <c r="GO20" s="172">
        <v>108.24089962706059</v>
      </c>
      <c r="GP20" s="172">
        <v>110.49663692643865</v>
      </c>
      <c r="GQ20" s="172">
        <v>110.77049540390499</v>
      </c>
      <c r="GR20" s="172">
        <v>111.44553632863732</v>
      </c>
      <c r="GS20" s="172">
        <v>113.88294250173553</v>
      </c>
      <c r="GT20" s="172">
        <v>114.02361126348406</v>
      </c>
      <c r="GU20" s="172">
        <v>111.49965950652241</v>
      </c>
      <c r="GV20" s="172">
        <v>117.70777924786464</v>
      </c>
      <c r="GW20" s="172">
        <v>111.65046339301068</v>
      </c>
      <c r="GX20" s="172">
        <v>113.87549379962337</v>
      </c>
      <c r="GY20" s="172">
        <v>109.2</v>
      </c>
      <c r="GZ20" s="172">
        <v>109.6</v>
      </c>
      <c r="HA20" s="172">
        <v>118.3</v>
      </c>
      <c r="HB20" s="172">
        <v>111.7</v>
      </c>
      <c r="HC20" s="172">
        <v>109.1</v>
      </c>
      <c r="HD20" s="176">
        <v>108.16107671707</v>
      </c>
      <c r="HE20" s="176">
        <v>111.047839465479</v>
      </c>
      <c r="HF20" s="176">
        <v>109</v>
      </c>
      <c r="HG20" s="176">
        <v>112.5</v>
      </c>
      <c r="HH20" s="176">
        <v>107.8</v>
      </c>
      <c r="HI20" s="176">
        <v>110.6</v>
      </c>
      <c r="HJ20" s="176">
        <v>115.513234630702</v>
      </c>
      <c r="HK20" s="176">
        <v>114.917652642785</v>
      </c>
      <c r="HL20" s="176">
        <v>114.4</v>
      </c>
      <c r="HM20" s="176">
        <v>105.5</v>
      </c>
      <c r="HN20" s="176">
        <v>104.5</v>
      </c>
      <c r="HO20" s="176">
        <v>107</v>
      </c>
      <c r="HP20" s="176">
        <v>109.5</v>
      </c>
      <c r="HQ20" s="176">
        <v>107.5</v>
      </c>
      <c r="HR20" s="176">
        <v>109</v>
      </c>
      <c r="HS20" s="176">
        <v>111.9</v>
      </c>
      <c r="HT20" s="176">
        <v>115.8</v>
      </c>
      <c r="HU20" s="176">
        <v>113.7</v>
      </c>
      <c r="HV20" s="176">
        <v>115.8</v>
      </c>
      <c r="HW20" s="176">
        <v>117.2</v>
      </c>
      <c r="HX20" s="176">
        <v>113.3</v>
      </c>
      <c r="HY20" s="176">
        <v>115.8</v>
      </c>
      <c r="HZ20" s="176">
        <v>121.4</v>
      </c>
      <c r="IA20" s="176">
        <v>117.5</v>
      </c>
      <c r="IB20" s="176">
        <v>114.3</v>
      </c>
      <c r="IC20" s="176">
        <v>111.6</v>
      </c>
      <c r="ID20" s="176">
        <v>114.5</v>
      </c>
      <c r="IE20" s="176">
        <v>115.1</v>
      </c>
      <c r="IF20" s="176">
        <v>105.4</v>
      </c>
      <c r="IG20" s="176">
        <v>108.6</v>
      </c>
      <c r="IH20" s="176">
        <v>111.4</v>
      </c>
      <c r="II20" s="176">
        <v>106.8</v>
      </c>
    </row>
    <row r="21" spans="1:243">
      <c r="A21" s="186"/>
      <c r="B21" s="7" t="str">
        <f>IF('0'!A1=1,"Сумська","Sumy")</f>
        <v>Сумська</v>
      </c>
      <c r="C21" s="32" t="s">
        <v>0</v>
      </c>
      <c r="D21" s="32">
        <v>116.15598255875537</v>
      </c>
      <c r="E21" s="32">
        <v>121.12358365165218</v>
      </c>
      <c r="F21" s="32">
        <v>114.22588737848918</v>
      </c>
      <c r="G21" s="32">
        <v>117.800094674409</v>
      </c>
      <c r="H21" s="32">
        <v>115.63798815103019</v>
      </c>
      <c r="I21" s="32">
        <v>122.59620618776961</v>
      </c>
      <c r="J21" s="32">
        <v>117</v>
      </c>
      <c r="K21" s="32">
        <v>120.73200272212229</v>
      </c>
      <c r="L21" s="32">
        <v>117.09527061113016</v>
      </c>
      <c r="M21" s="32">
        <v>118.38126357447638</v>
      </c>
      <c r="N21" s="32">
        <v>118.79370678829177</v>
      </c>
      <c r="O21" s="32">
        <v>128.92919259052951</v>
      </c>
      <c r="P21" s="32">
        <v>122.29081292163762</v>
      </c>
      <c r="Q21" s="32">
        <v>114.52466665510465</v>
      </c>
      <c r="R21" s="32">
        <v>114.52269612963978</v>
      </c>
      <c r="S21" s="32">
        <v>121.22819071402</v>
      </c>
      <c r="T21" s="32">
        <v>119.09760864061251</v>
      </c>
      <c r="U21" s="32">
        <v>115.94636738769955</v>
      </c>
      <c r="V21" s="32">
        <v>118.26013484125265</v>
      </c>
      <c r="W21" s="32">
        <v>118.32060858372108</v>
      </c>
      <c r="X21" s="32">
        <v>117.22466414380348</v>
      </c>
      <c r="Y21" s="32">
        <v>111.89128901174439</v>
      </c>
      <c r="Z21" s="32">
        <v>111.96533661525899</v>
      </c>
      <c r="AA21" s="32">
        <v>117.09541951049897</v>
      </c>
      <c r="AB21" s="32">
        <v>124.58581100207482</v>
      </c>
      <c r="AC21" s="32">
        <v>127.8127975730839</v>
      </c>
      <c r="AD21" s="32">
        <v>124.48418880015433</v>
      </c>
      <c r="AE21" s="32">
        <v>114.75723831218551</v>
      </c>
      <c r="AF21" s="32">
        <v>118.07473341178047</v>
      </c>
      <c r="AG21" s="32">
        <v>113.91836210466779</v>
      </c>
      <c r="AH21" s="32">
        <v>117.33841026105583</v>
      </c>
      <c r="AI21" s="32">
        <v>113.82441924045679</v>
      </c>
      <c r="AJ21" s="32">
        <v>113.27580622112086</v>
      </c>
      <c r="AK21" s="32">
        <v>119.79584047872291</v>
      </c>
      <c r="AL21" s="32">
        <v>115.53250056344852</v>
      </c>
      <c r="AM21" s="32">
        <v>110.23509856896641</v>
      </c>
      <c r="AN21" s="32">
        <v>110.1754632236235</v>
      </c>
      <c r="AO21" s="32">
        <v>114.86938503814918</v>
      </c>
      <c r="AP21" s="32">
        <v>116.83926397690992</v>
      </c>
      <c r="AQ21" s="32">
        <v>121.44680533006398</v>
      </c>
      <c r="AR21" s="32">
        <v>123.19736316896866</v>
      </c>
      <c r="AS21" s="32">
        <v>122.76913897558579</v>
      </c>
      <c r="AT21" s="32">
        <v>121.14275404616068</v>
      </c>
      <c r="AU21" s="32">
        <v>121.95498924286936</v>
      </c>
      <c r="AV21" s="32">
        <v>128.2300452878699</v>
      </c>
      <c r="AW21" s="32">
        <v>126.5</v>
      </c>
      <c r="AX21" s="32">
        <v>132.04532032975362</v>
      </c>
      <c r="AY21" s="32">
        <v>125.7</v>
      </c>
      <c r="AZ21" s="32">
        <v>126.7</v>
      </c>
      <c r="BA21" s="37">
        <v>124.7</v>
      </c>
      <c r="BB21" s="38">
        <v>127.8</v>
      </c>
      <c r="BC21" s="32">
        <v>122.90368488622713</v>
      </c>
      <c r="BD21" s="32">
        <v>119.70507142622415</v>
      </c>
      <c r="BE21" s="32">
        <v>118.7</v>
      </c>
      <c r="BF21" s="32">
        <v>119</v>
      </c>
      <c r="BG21" s="32">
        <v>115.34902683665513</v>
      </c>
      <c r="BH21" s="32">
        <v>108.59793067929996</v>
      </c>
      <c r="BI21" s="32">
        <v>105.84806028596194</v>
      </c>
      <c r="BJ21" s="32">
        <v>107.96271438660092</v>
      </c>
      <c r="BK21" s="32">
        <v>112.33525580590245</v>
      </c>
      <c r="BL21" s="32">
        <v>108.3150471560175</v>
      </c>
      <c r="BM21" s="32">
        <v>103.28068364928669</v>
      </c>
      <c r="BN21" s="38">
        <v>103.6</v>
      </c>
      <c r="BO21" s="32">
        <v>110.11468647051562</v>
      </c>
      <c r="BP21" s="32">
        <v>107.13897928064853</v>
      </c>
      <c r="BQ21" s="32">
        <v>112.28088133243764</v>
      </c>
      <c r="BR21" s="32">
        <v>108.7</v>
      </c>
      <c r="BS21" s="32">
        <v>108.87390961890644</v>
      </c>
      <c r="BT21" s="32">
        <v>113.41115315783256</v>
      </c>
      <c r="BU21" s="32">
        <v>115.44562646176742</v>
      </c>
      <c r="BV21" s="32">
        <v>111.10030062602432</v>
      </c>
      <c r="BW21" s="32">
        <v>114.18086063140449</v>
      </c>
      <c r="BX21" s="32">
        <v>120.47658778699811</v>
      </c>
      <c r="BY21" s="32">
        <v>113.0637205512823</v>
      </c>
      <c r="BZ21" s="32">
        <v>108.25993703300395</v>
      </c>
      <c r="CA21" s="32">
        <v>104.85532300352492</v>
      </c>
      <c r="CB21" s="32">
        <v>106.34210606139835</v>
      </c>
      <c r="CC21" s="32">
        <v>107.51744388795112</v>
      </c>
      <c r="CD21" s="32">
        <v>106.58159532023315</v>
      </c>
      <c r="CE21" s="32">
        <v>109.70664291040015</v>
      </c>
      <c r="CF21" s="32">
        <v>108.70057937769539</v>
      </c>
      <c r="CG21" s="32">
        <v>104.13938863968315</v>
      </c>
      <c r="CH21" s="32">
        <v>101.98575486118442</v>
      </c>
      <c r="CI21" s="32">
        <v>93.531188430316803</v>
      </c>
      <c r="CJ21" s="32">
        <v>87.99015153018982</v>
      </c>
      <c r="CK21" s="32">
        <v>93.69550923262706</v>
      </c>
      <c r="CL21" s="32">
        <v>96.761666870563914</v>
      </c>
      <c r="CM21" s="32">
        <v>96.3921507503958</v>
      </c>
      <c r="CN21" s="32">
        <v>95.663619616410585</v>
      </c>
      <c r="CO21" s="32">
        <v>92.792009472696591</v>
      </c>
      <c r="CP21" s="32">
        <v>93.916617704907097</v>
      </c>
      <c r="CQ21" s="32">
        <v>93.040271055134781</v>
      </c>
      <c r="CR21" s="32">
        <v>90.770727659624612</v>
      </c>
      <c r="CS21" s="32">
        <v>96.301489446925444</v>
      </c>
      <c r="CT21" s="32">
        <v>102.93996556110838</v>
      </c>
      <c r="CU21" s="32">
        <v>104.7730938968528</v>
      </c>
      <c r="CV21" s="32">
        <v>104.62267786160484</v>
      </c>
      <c r="CW21" s="32">
        <v>105.4433778653199</v>
      </c>
      <c r="CX21" s="32">
        <v>105.59823191693698</v>
      </c>
      <c r="CY21" s="32">
        <v>108.18327438257171</v>
      </c>
      <c r="CZ21" s="32">
        <v>114.96709181696768</v>
      </c>
      <c r="DA21" s="32">
        <v>112.06581019502461</v>
      </c>
      <c r="DB21" s="32">
        <v>105.13247997353065</v>
      </c>
      <c r="DC21" s="32">
        <v>109.45629487756501</v>
      </c>
      <c r="DD21" s="32">
        <v>108.76426112067638</v>
      </c>
      <c r="DE21" s="32">
        <v>108.90650263472057</v>
      </c>
      <c r="DF21" s="32">
        <v>106.22132933374463</v>
      </c>
      <c r="DG21" s="32">
        <v>109.9</v>
      </c>
      <c r="DH21" s="32">
        <v>109.8</v>
      </c>
      <c r="DI21" s="32">
        <v>110.3</v>
      </c>
      <c r="DJ21" s="32">
        <v>108.9</v>
      </c>
      <c r="DK21" s="32">
        <v>109</v>
      </c>
      <c r="DL21" s="32">
        <v>102.3</v>
      </c>
      <c r="DM21" s="32">
        <v>104.1</v>
      </c>
      <c r="DN21" s="32">
        <v>110.9</v>
      </c>
      <c r="DO21" s="32">
        <v>108.5</v>
      </c>
      <c r="DP21" s="32">
        <v>110.4</v>
      </c>
      <c r="DQ21" s="32">
        <v>111</v>
      </c>
      <c r="DR21" s="32">
        <v>111.5</v>
      </c>
      <c r="DS21" s="32">
        <v>113.6</v>
      </c>
      <c r="DT21" s="32">
        <v>114.6</v>
      </c>
      <c r="DU21" s="32">
        <v>115.4</v>
      </c>
      <c r="DV21" s="32">
        <v>115.5</v>
      </c>
      <c r="DW21" s="32">
        <v>116.9</v>
      </c>
      <c r="DX21" s="32">
        <v>116</v>
      </c>
      <c r="DY21" s="32">
        <v>117.9</v>
      </c>
      <c r="DZ21" s="32">
        <v>114.2</v>
      </c>
      <c r="EA21" s="32">
        <v>114.1</v>
      </c>
      <c r="EB21" s="32">
        <v>116.6</v>
      </c>
      <c r="EC21" s="32">
        <v>115</v>
      </c>
      <c r="ED21" s="32">
        <v>111.5</v>
      </c>
      <c r="EE21" s="32">
        <v>111.7</v>
      </c>
      <c r="EF21" s="32">
        <v>109.4</v>
      </c>
      <c r="EG21" s="32">
        <v>110.5</v>
      </c>
      <c r="EH21" s="32">
        <v>111.7</v>
      </c>
      <c r="EI21" s="32">
        <v>109.1</v>
      </c>
      <c r="EJ21" s="32">
        <v>110.4</v>
      </c>
      <c r="EK21" s="32">
        <v>110.1</v>
      </c>
      <c r="EL21" s="32">
        <v>109.7</v>
      </c>
      <c r="EM21" s="32">
        <v>108.8</v>
      </c>
      <c r="EN21" s="32">
        <v>107.4</v>
      </c>
      <c r="EO21" s="32">
        <v>106.8</v>
      </c>
      <c r="EP21" s="32">
        <v>108.9</v>
      </c>
      <c r="EQ21" s="32">
        <v>105.9</v>
      </c>
      <c r="ER21" s="32">
        <v>104.9</v>
      </c>
      <c r="ES21" s="32">
        <v>101.7</v>
      </c>
      <c r="ET21" s="32">
        <v>99.257323118611126</v>
      </c>
      <c r="EU21" s="32">
        <v>94.756257765577118</v>
      </c>
      <c r="EV21" s="32">
        <v>95.4</v>
      </c>
      <c r="EW21" s="32">
        <v>95.3</v>
      </c>
      <c r="EX21" s="32">
        <v>91.3</v>
      </c>
      <c r="EY21" s="32">
        <v>90.1</v>
      </c>
      <c r="EZ21" s="32">
        <v>87.9</v>
      </c>
      <c r="FA21" s="32">
        <v>87</v>
      </c>
      <c r="FB21" s="32">
        <v>87.5</v>
      </c>
      <c r="FC21" s="32">
        <v>83</v>
      </c>
      <c r="FD21" s="32">
        <v>81.599999999999994</v>
      </c>
      <c r="FE21" s="32">
        <v>75.2</v>
      </c>
      <c r="FF21" s="32">
        <v>69.158748310218883</v>
      </c>
      <c r="FG21" s="32">
        <v>72.400000000000006</v>
      </c>
      <c r="FH21" s="32">
        <v>73</v>
      </c>
      <c r="FI21" s="32">
        <v>71.400000000000006</v>
      </c>
      <c r="FJ21" s="32">
        <v>77.186435090794873</v>
      </c>
      <c r="FK21" s="32">
        <v>79.400000000000006</v>
      </c>
      <c r="FL21" s="32">
        <v>87.8</v>
      </c>
      <c r="FM21" s="33">
        <v>85.6</v>
      </c>
      <c r="FN21" s="33">
        <v>87.6</v>
      </c>
      <c r="FO21" s="33">
        <v>82</v>
      </c>
      <c r="FP21" s="33">
        <v>88</v>
      </c>
      <c r="FQ21" s="33">
        <v>96.5</v>
      </c>
      <c r="FR21" s="33">
        <v>106.2</v>
      </c>
      <c r="FS21" s="33">
        <v>106.8</v>
      </c>
      <c r="FT21" s="33">
        <v>112</v>
      </c>
      <c r="FU21" s="33">
        <v>109.90865267885363</v>
      </c>
      <c r="FV21" s="33">
        <v>109.7</v>
      </c>
      <c r="FW21" s="33">
        <v>115.1</v>
      </c>
      <c r="FX21" s="33">
        <v>96.6</v>
      </c>
      <c r="FY21" s="33">
        <v>103.3</v>
      </c>
      <c r="FZ21" s="33">
        <v>107.40290808794711</v>
      </c>
      <c r="GA21" s="33">
        <v>127.7</v>
      </c>
      <c r="GB21" s="24">
        <v>122.3</v>
      </c>
      <c r="GC21" s="24">
        <v>122.2</v>
      </c>
      <c r="GD21" s="33">
        <v>125.1</v>
      </c>
      <c r="GE21" s="24">
        <v>124.7</v>
      </c>
      <c r="GF21" s="33">
        <v>124.5</v>
      </c>
      <c r="GG21" s="33">
        <v>126</v>
      </c>
      <c r="GH21" s="33">
        <v>123.7</v>
      </c>
      <c r="GI21" s="33">
        <v>118.0860190017238</v>
      </c>
      <c r="GJ21" s="33">
        <v>127.01004725304814</v>
      </c>
      <c r="GK21" s="33">
        <v>125.2</v>
      </c>
      <c r="GL21" s="172">
        <v>125.88776136468397</v>
      </c>
      <c r="GM21" s="172">
        <v>110.6</v>
      </c>
      <c r="GN21" s="172">
        <v>111.42701489053039</v>
      </c>
      <c r="GO21" s="172">
        <v>109.51200696185725</v>
      </c>
      <c r="GP21" s="172">
        <v>110.6223410003719</v>
      </c>
      <c r="GQ21" s="172">
        <v>113.46440660235754</v>
      </c>
      <c r="GR21" s="172">
        <v>111.67462550687313</v>
      </c>
      <c r="GS21" s="172">
        <v>110.54166247066054</v>
      </c>
      <c r="GT21" s="172">
        <v>112.84349972592562</v>
      </c>
      <c r="GU21" s="172">
        <v>110.9224315449091</v>
      </c>
      <c r="GV21" s="172">
        <v>113.08912744487863</v>
      </c>
      <c r="GW21" s="172">
        <v>109.31821359297437</v>
      </c>
      <c r="GX21" s="172">
        <v>104.74786487292791</v>
      </c>
      <c r="GY21" s="172">
        <v>106.5</v>
      </c>
      <c r="GZ21" s="172">
        <v>110.3</v>
      </c>
      <c r="HA21" s="172">
        <v>110</v>
      </c>
      <c r="HB21" s="172">
        <v>107.6</v>
      </c>
      <c r="HC21" s="172">
        <v>104.6</v>
      </c>
      <c r="HD21" s="176">
        <v>109.343130692909</v>
      </c>
      <c r="HE21" s="176">
        <v>108.958210319337</v>
      </c>
      <c r="HF21" s="176">
        <v>106</v>
      </c>
      <c r="HG21" s="176">
        <v>109.1</v>
      </c>
      <c r="HH21" s="176">
        <v>108.9</v>
      </c>
      <c r="HI21" s="176">
        <v>109.9</v>
      </c>
      <c r="HJ21" s="176">
        <v>109.374273105778</v>
      </c>
      <c r="HK21" s="176">
        <v>114.688982022254</v>
      </c>
      <c r="HL21" s="176">
        <v>111.9</v>
      </c>
      <c r="HM21" s="176">
        <v>112.3</v>
      </c>
      <c r="HN21" s="176">
        <v>107.4</v>
      </c>
      <c r="HO21" s="176">
        <v>106</v>
      </c>
      <c r="HP21" s="176">
        <v>107.7</v>
      </c>
      <c r="HQ21" s="176">
        <v>109.4</v>
      </c>
      <c r="HR21" s="176">
        <v>109.8</v>
      </c>
      <c r="HS21" s="176">
        <v>112.5</v>
      </c>
      <c r="HT21" s="176">
        <v>112.4</v>
      </c>
      <c r="HU21" s="176">
        <v>111.9</v>
      </c>
      <c r="HV21" s="176">
        <v>117.8</v>
      </c>
      <c r="HW21" s="176">
        <v>109.4</v>
      </c>
      <c r="HX21" s="176">
        <v>107.5</v>
      </c>
      <c r="HY21" s="176">
        <v>109.7</v>
      </c>
      <c r="HZ21" s="176">
        <v>115.8</v>
      </c>
      <c r="IA21" s="176">
        <v>115.9</v>
      </c>
      <c r="IB21" s="176">
        <v>112.2</v>
      </c>
      <c r="IC21" s="176">
        <v>109.5</v>
      </c>
      <c r="ID21" s="176">
        <v>111.1</v>
      </c>
      <c r="IE21" s="176">
        <v>105.6</v>
      </c>
      <c r="IF21" s="176">
        <v>104.5</v>
      </c>
      <c r="IG21" s="176">
        <v>109.3</v>
      </c>
      <c r="IH21" s="176">
        <v>109.9</v>
      </c>
      <c r="II21" s="176">
        <v>104.9</v>
      </c>
    </row>
    <row r="22" spans="1:243">
      <c r="A22" s="186"/>
      <c r="B22" s="7" t="str">
        <f>IF('0'!A1=1,"Тернопільська","Ternopyl")</f>
        <v>Тернопільська</v>
      </c>
      <c r="C22" s="32" t="s">
        <v>0</v>
      </c>
      <c r="D22" s="32">
        <v>124.04562838121848</v>
      </c>
      <c r="E22" s="32">
        <v>126.57216543964292</v>
      </c>
      <c r="F22" s="32">
        <v>122.3417057372947</v>
      </c>
      <c r="G22" s="32">
        <v>120.05424237337184</v>
      </c>
      <c r="H22" s="32">
        <v>123.9031935283989</v>
      </c>
      <c r="I22" s="32">
        <v>127.3458533397783</v>
      </c>
      <c r="J22" s="32">
        <v>127.5</v>
      </c>
      <c r="K22" s="32">
        <v>125.27866063726786</v>
      </c>
      <c r="L22" s="32">
        <v>122.94106709676888</v>
      </c>
      <c r="M22" s="32">
        <v>119.25128427912004</v>
      </c>
      <c r="N22" s="32">
        <v>119.9413567899368</v>
      </c>
      <c r="O22" s="32">
        <v>133.51496301454142</v>
      </c>
      <c r="P22" s="32">
        <v>125.80103127298138</v>
      </c>
      <c r="Q22" s="32">
        <v>119.87725787000396</v>
      </c>
      <c r="R22" s="32">
        <v>119.84475914179093</v>
      </c>
      <c r="S22" s="32">
        <v>120.22342113741939</v>
      </c>
      <c r="T22" s="32">
        <v>129.93966210059165</v>
      </c>
      <c r="U22" s="32">
        <v>123.60323870071416</v>
      </c>
      <c r="V22" s="32">
        <v>121.75720383233507</v>
      </c>
      <c r="W22" s="32">
        <v>128.53003559179356</v>
      </c>
      <c r="X22" s="32">
        <v>126.15177600310204</v>
      </c>
      <c r="Y22" s="32">
        <v>120.03677983483874</v>
      </c>
      <c r="Z22" s="32">
        <v>119.20477332960871</v>
      </c>
      <c r="AA22" s="32">
        <v>128.51767354572019</v>
      </c>
      <c r="AB22" s="32">
        <v>131.85435870341706</v>
      </c>
      <c r="AC22" s="32">
        <v>134.0498719433856</v>
      </c>
      <c r="AD22" s="32">
        <v>136.4287244514864</v>
      </c>
      <c r="AE22" s="32">
        <v>130.8361518048624</v>
      </c>
      <c r="AF22" s="32">
        <v>126.44833051402178</v>
      </c>
      <c r="AG22" s="32">
        <v>114.98912281753429</v>
      </c>
      <c r="AH22" s="32">
        <v>118.76849057704969</v>
      </c>
      <c r="AI22" s="32">
        <v>121.33492612102847</v>
      </c>
      <c r="AJ22" s="32">
        <v>117.14888879094956</v>
      </c>
      <c r="AK22" s="32">
        <v>126.69533394431681</v>
      </c>
      <c r="AL22" s="32">
        <v>122.92767525144076</v>
      </c>
      <c r="AM22" s="32">
        <v>116.94010875593106</v>
      </c>
      <c r="AN22" s="32">
        <v>119.56607390319523</v>
      </c>
      <c r="AO22" s="32">
        <v>118.94114893012181</v>
      </c>
      <c r="AP22" s="32">
        <v>123.99659142167634</v>
      </c>
      <c r="AQ22" s="32">
        <v>126.48762238913467</v>
      </c>
      <c r="AR22" s="32">
        <v>129.36866797877127</v>
      </c>
      <c r="AS22" s="32">
        <v>130.6117179397545</v>
      </c>
      <c r="AT22" s="32">
        <v>127.55450939954876</v>
      </c>
      <c r="AU22" s="32">
        <v>125.82255482461443</v>
      </c>
      <c r="AV22" s="32">
        <v>132.4555800364777</v>
      </c>
      <c r="AW22" s="32">
        <v>133.1</v>
      </c>
      <c r="AX22" s="32">
        <v>146.33177682720989</v>
      </c>
      <c r="AY22" s="32">
        <v>130.69999999999999</v>
      </c>
      <c r="AZ22" s="32">
        <v>128.1</v>
      </c>
      <c r="BA22" s="37">
        <v>138.9</v>
      </c>
      <c r="BB22" s="38">
        <v>127.2</v>
      </c>
      <c r="BC22" s="32">
        <v>129.44483012751385</v>
      </c>
      <c r="BD22" s="32">
        <v>124.31276382189849</v>
      </c>
      <c r="BE22" s="32">
        <v>123.8</v>
      </c>
      <c r="BF22" s="32">
        <v>125</v>
      </c>
      <c r="BG22" s="32">
        <v>118.2601087654064</v>
      </c>
      <c r="BH22" s="32">
        <v>111.66726738767407</v>
      </c>
      <c r="BI22" s="32">
        <v>110.02177406663175</v>
      </c>
      <c r="BJ22" s="32">
        <v>109.31336277471324</v>
      </c>
      <c r="BK22" s="32">
        <v>115.58679653827876</v>
      </c>
      <c r="BL22" s="32">
        <v>113.67179247660857</v>
      </c>
      <c r="BM22" s="32">
        <v>103.97295049643567</v>
      </c>
      <c r="BN22" s="38">
        <v>110.8</v>
      </c>
      <c r="BO22" s="32">
        <v>108.6662970609941</v>
      </c>
      <c r="BP22" s="32">
        <v>108.42025560090475</v>
      </c>
      <c r="BQ22" s="32">
        <v>122.2240105555011</v>
      </c>
      <c r="BR22" s="32">
        <v>116.6</v>
      </c>
      <c r="BS22" s="32">
        <v>113.82975696656922</v>
      </c>
      <c r="BT22" s="32">
        <v>114.80639879047274</v>
      </c>
      <c r="BU22" s="32">
        <v>113.78092537000717</v>
      </c>
      <c r="BV22" s="32">
        <v>107.31972053194788</v>
      </c>
      <c r="BW22" s="32">
        <v>114.12553028080777</v>
      </c>
      <c r="BX22" s="32">
        <v>115.40726058496215</v>
      </c>
      <c r="BY22" s="32">
        <v>112.17333219622273</v>
      </c>
      <c r="BZ22" s="32">
        <v>108.3052246814504</v>
      </c>
      <c r="CA22" s="32">
        <v>110.24422933872187</v>
      </c>
      <c r="CB22" s="32">
        <v>105.38920300607039</v>
      </c>
      <c r="CC22" s="32">
        <v>104.59917601148156</v>
      </c>
      <c r="CD22" s="32">
        <v>107.9166393860926</v>
      </c>
      <c r="CE22" s="32">
        <v>111.05197592812362</v>
      </c>
      <c r="CF22" s="32">
        <v>113.25863791174137</v>
      </c>
      <c r="CG22" s="32">
        <v>111.75919395821283</v>
      </c>
      <c r="CH22" s="32">
        <v>111.71008792193966</v>
      </c>
      <c r="CI22" s="32">
        <v>94.094521564778702</v>
      </c>
      <c r="CJ22" s="32">
        <v>92.826134744148192</v>
      </c>
      <c r="CK22" s="32">
        <v>93.944511914129393</v>
      </c>
      <c r="CL22" s="32">
        <v>95.307485349608982</v>
      </c>
      <c r="CM22" s="32">
        <v>93.492299199686897</v>
      </c>
      <c r="CN22" s="32">
        <v>94.650661979219208</v>
      </c>
      <c r="CO22" s="32">
        <v>94.333652389633826</v>
      </c>
      <c r="CP22" s="32">
        <v>93.542534830659847</v>
      </c>
      <c r="CQ22" s="32">
        <v>89.923029481240988</v>
      </c>
      <c r="CR22" s="32">
        <v>87.379923060352141</v>
      </c>
      <c r="CS22" s="32">
        <v>89.511577219692555</v>
      </c>
      <c r="CT22" s="32">
        <v>95.4458164212394</v>
      </c>
      <c r="CU22" s="32">
        <v>106.83976011913246</v>
      </c>
      <c r="CV22" s="32">
        <v>105.31226784304901</v>
      </c>
      <c r="CW22" s="32">
        <v>107.20262504599015</v>
      </c>
      <c r="CX22" s="32">
        <v>106.00483043439351</v>
      </c>
      <c r="CY22" s="32">
        <v>113.25719609351165</v>
      </c>
      <c r="CZ22" s="32">
        <v>117.5202888786485</v>
      </c>
      <c r="DA22" s="32">
        <v>112.4150768604182</v>
      </c>
      <c r="DB22" s="32">
        <v>111.51262431836921</v>
      </c>
      <c r="DC22" s="32">
        <v>109.37516214310244</v>
      </c>
      <c r="DD22" s="32">
        <v>112.71181635287643</v>
      </c>
      <c r="DE22" s="32">
        <v>114.75728737291749</v>
      </c>
      <c r="DF22" s="32">
        <v>112.93534384157965</v>
      </c>
      <c r="DG22" s="32">
        <v>107.5</v>
      </c>
      <c r="DH22" s="32">
        <v>108.6</v>
      </c>
      <c r="DI22" s="32">
        <v>106.7</v>
      </c>
      <c r="DJ22" s="32">
        <v>107.1</v>
      </c>
      <c r="DK22" s="32">
        <v>101.5</v>
      </c>
      <c r="DL22" s="32">
        <v>96.5</v>
      </c>
      <c r="DM22" s="32">
        <v>99.6</v>
      </c>
      <c r="DN22" s="32">
        <v>103.9</v>
      </c>
      <c r="DO22" s="32">
        <v>108.6</v>
      </c>
      <c r="DP22" s="32">
        <v>107.6</v>
      </c>
      <c r="DQ22" s="32">
        <v>108.7</v>
      </c>
      <c r="DR22" s="32">
        <v>101.2</v>
      </c>
      <c r="DS22" s="32">
        <v>117.2</v>
      </c>
      <c r="DT22" s="32">
        <v>116.8</v>
      </c>
      <c r="DU22" s="32">
        <v>118.5</v>
      </c>
      <c r="DV22" s="32">
        <v>118.4</v>
      </c>
      <c r="DW22" s="32">
        <v>121.1</v>
      </c>
      <c r="DX22" s="32">
        <v>119.8</v>
      </c>
      <c r="DY22" s="32">
        <v>116.4</v>
      </c>
      <c r="DZ22" s="32">
        <v>115.4</v>
      </c>
      <c r="EA22" s="32">
        <v>114</v>
      </c>
      <c r="EB22" s="32">
        <v>117.4</v>
      </c>
      <c r="EC22" s="32">
        <v>115.4</v>
      </c>
      <c r="ED22" s="32">
        <v>117.1</v>
      </c>
      <c r="EE22" s="32">
        <v>109.3</v>
      </c>
      <c r="EF22" s="32">
        <v>108.2</v>
      </c>
      <c r="EG22" s="32">
        <v>109.5</v>
      </c>
      <c r="EH22" s="32">
        <v>111.9</v>
      </c>
      <c r="EI22" s="32">
        <v>107.1</v>
      </c>
      <c r="EJ22" s="32">
        <v>109.9</v>
      </c>
      <c r="EK22" s="32">
        <v>113.3</v>
      </c>
      <c r="EL22" s="32">
        <v>111</v>
      </c>
      <c r="EM22" s="32">
        <v>107.5</v>
      </c>
      <c r="EN22" s="32">
        <v>107.3</v>
      </c>
      <c r="EO22" s="32">
        <v>107.2</v>
      </c>
      <c r="EP22" s="32">
        <v>110.1</v>
      </c>
      <c r="EQ22" s="32">
        <v>104.5</v>
      </c>
      <c r="ER22" s="32">
        <v>106.2</v>
      </c>
      <c r="ES22" s="32">
        <v>103.4</v>
      </c>
      <c r="ET22" s="32">
        <v>97.459923972323722</v>
      </c>
      <c r="EU22" s="32">
        <v>96.54163958752342</v>
      </c>
      <c r="EV22" s="32">
        <v>95.4</v>
      </c>
      <c r="EW22" s="32">
        <v>97.6</v>
      </c>
      <c r="EX22" s="32">
        <v>91.4</v>
      </c>
      <c r="EY22" s="32">
        <v>91.3</v>
      </c>
      <c r="EZ22" s="32">
        <v>87.6</v>
      </c>
      <c r="FA22" s="32">
        <v>87.4</v>
      </c>
      <c r="FB22" s="32">
        <v>86.6</v>
      </c>
      <c r="FC22" s="32">
        <v>83.8</v>
      </c>
      <c r="FD22" s="32">
        <v>80.5</v>
      </c>
      <c r="FE22" s="32">
        <v>75.8</v>
      </c>
      <c r="FF22" s="32">
        <v>67.963616762116601</v>
      </c>
      <c r="FG22" s="32">
        <v>69.8</v>
      </c>
      <c r="FH22" s="32">
        <v>70.599999999999994</v>
      </c>
      <c r="FI22" s="32">
        <v>70.099999999999994</v>
      </c>
      <c r="FJ22" s="32">
        <v>74.399239501512042</v>
      </c>
      <c r="FK22" s="32">
        <v>76.099999999999994</v>
      </c>
      <c r="FL22" s="32">
        <v>84.4</v>
      </c>
      <c r="FM22" s="33">
        <v>83.9</v>
      </c>
      <c r="FN22" s="33">
        <v>90.2</v>
      </c>
      <c r="FO22" s="33">
        <v>84.9</v>
      </c>
      <c r="FP22" s="33">
        <v>91.2</v>
      </c>
      <c r="FQ22" s="33">
        <v>98.5</v>
      </c>
      <c r="FR22" s="33">
        <v>111.5</v>
      </c>
      <c r="FS22" s="33">
        <v>114.7</v>
      </c>
      <c r="FT22" s="33">
        <v>118.8</v>
      </c>
      <c r="FU22" s="33">
        <v>121.09056292360738</v>
      </c>
      <c r="FV22" s="33">
        <v>117.2</v>
      </c>
      <c r="FW22" s="33">
        <v>119.1</v>
      </c>
      <c r="FX22" s="33">
        <v>104.2</v>
      </c>
      <c r="FY22" s="33">
        <v>108.4</v>
      </c>
      <c r="FZ22" s="33">
        <v>109.53588081568029</v>
      </c>
      <c r="GA22" s="33">
        <v>135</v>
      </c>
      <c r="GB22" s="24">
        <v>128.4</v>
      </c>
      <c r="GC22" s="24">
        <v>131.1</v>
      </c>
      <c r="GD22" s="33">
        <v>132.80000000000001</v>
      </c>
      <c r="GE22" s="24">
        <v>129.80000000000001</v>
      </c>
      <c r="GF22" s="33">
        <v>129.80000000000001</v>
      </c>
      <c r="GG22" s="33">
        <v>121.6</v>
      </c>
      <c r="GH22" s="33">
        <v>126.8</v>
      </c>
      <c r="GI22" s="33">
        <v>130.55122887268257</v>
      </c>
      <c r="GJ22" s="33">
        <v>134.08149021863153</v>
      </c>
      <c r="GK22" s="33">
        <v>131.4</v>
      </c>
      <c r="GL22" s="172">
        <v>125.38961310183564</v>
      </c>
      <c r="GM22" s="172">
        <v>111.4</v>
      </c>
      <c r="GN22" s="172">
        <v>111.45250703228848</v>
      </c>
      <c r="GO22" s="172">
        <v>110.34561238669941</v>
      </c>
      <c r="GP22" s="172">
        <v>112.50492564418903</v>
      </c>
      <c r="GQ22" s="172">
        <v>115.29188328660848</v>
      </c>
      <c r="GR22" s="172">
        <v>113.68186147643979</v>
      </c>
      <c r="GS22" s="172">
        <v>117.44056795610045</v>
      </c>
      <c r="GT22" s="172">
        <v>119.82766883772938</v>
      </c>
      <c r="GU22" s="172">
        <v>112.87565499214537</v>
      </c>
      <c r="GV22" s="172">
        <v>115.2919840809795</v>
      </c>
      <c r="GW22" s="172">
        <v>113.36981443558241</v>
      </c>
      <c r="GX22" s="172">
        <v>110.92238105842051</v>
      </c>
      <c r="GY22" s="172">
        <v>109.7</v>
      </c>
      <c r="GZ22" s="172">
        <v>112.1</v>
      </c>
      <c r="HA22" s="172">
        <v>110.6</v>
      </c>
      <c r="HB22" s="172">
        <v>114.1</v>
      </c>
      <c r="HC22" s="172">
        <v>108.9</v>
      </c>
      <c r="HD22" s="176">
        <v>106.823605702064</v>
      </c>
      <c r="HE22" s="176">
        <v>111.48667651754801</v>
      </c>
      <c r="HF22" s="176">
        <v>105.1</v>
      </c>
      <c r="HG22" s="176">
        <v>110.9</v>
      </c>
      <c r="HH22" s="176">
        <v>110</v>
      </c>
      <c r="HI22" s="176">
        <v>111.3</v>
      </c>
      <c r="HJ22" s="176">
        <v>111.407452988079</v>
      </c>
      <c r="HK22" s="176">
        <v>112.12028938578401</v>
      </c>
      <c r="HL22" s="176">
        <v>112.7</v>
      </c>
      <c r="HM22" s="176">
        <v>109</v>
      </c>
      <c r="HN22" s="176">
        <v>94.8</v>
      </c>
      <c r="HO22" s="176">
        <v>99.7</v>
      </c>
      <c r="HP22" s="176">
        <v>109.3</v>
      </c>
      <c r="HQ22" s="176">
        <v>108.9</v>
      </c>
      <c r="HR22" s="176">
        <v>113.4</v>
      </c>
      <c r="HS22" s="176">
        <v>116.2</v>
      </c>
      <c r="HT22" s="176">
        <v>117</v>
      </c>
      <c r="HU22" s="176">
        <v>116.9</v>
      </c>
      <c r="HV22" s="176">
        <v>119.2</v>
      </c>
      <c r="HW22" s="176">
        <v>116.1</v>
      </c>
      <c r="HX22" s="176">
        <v>113.8</v>
      </c>
      <c r="HY22" s="176">
        <v>119.5</v>
      </c>
      <c r="HZ22" s="176">
        <v>139</v>
      </c>
      <c r="IA22" s="176">
        <v>126.2</v>
      </c>
      <c r="IB22" s="176">
        <v>117.1</v>
      </c>
      <c r="IC22" s="176">
        <v>110.3</v>
      </c>
      <c r="ID22" s="176">
        <v>109.4</v>
      </c>
      <c r="IE22" s="176">
        <v>105.5</v>
      </c>
      <c r="IF22" s="176">
        <v>103.6</v>
      </c>
      <c r="IG22" s="176">
        <v>107</v>
      </c>
      <c r="IH22" s="176">
        <v>109.9</v>
      </c>
      <c r="II22" s="176">
        <v>105.3</v>
      </c>
    </row>
    <row r="23" spans="1:243">
      <c r="A23" s="186"/>
      <c r="B23" s="7" t="str">
        <f>IF('0'!A1=1,"Харківська","Kharkiv")</f>
        <v>Харківська</v>
      </c>
      <c r="C23" s="32" t="s">
        <v>0</v>
      </c>
      <c r="D23" s="32">
        <v>122.55993270168641</v>
      </c>
      <c r="E23" s="32">
        <v>123.72375960424901</v>
      </c>
      <c r="F23" s="32">
        <v>123.37023727260492</v>
      </c>
      <c r="G23" s="32">
        <v>119.96775544789996</v>
      </c>
      <c r="H23" s="32">
        <v>122.57531928716013</v>
      </c>
      <c r="I23" s="32">
        <v>124.37809069365876</v>
      </c>
      <c r="J23" s="32">
        <v>121.7</v>
      </c>
      <c r="K23" s="32">
        <v>119.95284112325589</v>
      </c>
      <c r="L23" s="32">
        <v>119.26343419220213</v>
      </c>
      <c r="M23" s="32">
        <v>120.35511837957687</v>
      </c>
      <c r="N23" s="32">
        <v>117.34492527178435</v>
      </c>
      <c r="O23" s="32">
        <v>128.52616136439966</v>
      </c>
      <c r="P23" s="32">
        <v>120.54304231331869</v>
      </c>
      <c r="Q23" s="32">
        <v>115.06659241422425</v>
      </c>
      <c r="R23" s="32">
        <v>115.60714266595919</v>
      </c>
      <c r="S23" s="32">
        <v>120.52901262668688</v>
      </c>
      <c r="T23" s="32">
        <v>122.53278702972945</v>
      </c>
      <c r="U23" s="32">
        <v>114.8036081714252</v>
      </c>
      <c r="V23" s="32">
        <v>113.60821403496939</v>
      </c>
      <c r="W23" s="32">
        <v>121.1794701599823</v>
      </c>
      <c r="X23" s="32">
        <v>114.46414830031186</v>
      </c>
      <c r="Y23" s="32">
        <v>110.15454685980166</v>
      </c>
      <c r="Z23" s="32">
        <v>109.83161596079454</v>
      </c>
      <c r="AA23" s="32">
        <v>118.31783724319139</v>
      </c>
      <c r="AB23" s="32">
        <v>125.49405163098885</v>
      </c>
      <c r="AC23" s="32">
        <v>123.98365567614816</v>
      </c>
      <c r="AD23" s="32">
        <v>122.70845864469163</v>
      </c>
      <c r="AE23" s="32">
        <v>115.45116083684474</v>
      </c>
      <c r="AF23" s="32">
        <v>116.15098954131541</v>
      </c>
      <c r="AG23" s="32">
        <v>113.01707619225481</v>
      </c>
      <c r="AH23" s="32">
        <v>114.04432575848661</v>
      </c>
      <c r="AI23" s="32">
        <v>114.63851199755689</v>
      </c>
      <c r="AJ23" s="32">
        <v>115.30207029526484</v>
      </c>
      <c r="AK23" s="32">
        <v>121.05973464697061</v>
      </c>
      <c r="AL23" s="32">
        <v>118.10935667349985</v>
      </c>
      <c r="AM23" s="32">
        <v>104.7639587379863</v>
      </c>
      <c r="AN23" s="32">
        <v>112.69847376896834</v>
      </c>
      <c r="AO23" s="32">
        <v>112.2575036296203</v>
      </c>
      <c r="AP23" s="32">
        <v>114.3360946300176</v>
      </c>
      <c r="AQ23" s="32">
        <v>118.26021912817663</v>
      </c>
      <c r="AR23" s="32">
        <v>115.62767082320548</v>
      </c>
      <c r="AS23" s="32">
        <v>119.80958918495786</v>
      </c>
      <c r="AT23" s="32">
        <v>120.19058969802764</v>
      </c>
      <c r="AU23" s="32">
        <v>116.50918982584642</v>
      </c>
      <c r="AV23" s="32">
        <v>123.97115508171981</v>
      </c>
      <c r="AW23" s="32">
        <v>124</v>
      </c>
      <c r="AX23" s="32">
        <v>130.03352035399658</v>
      </c>
      <c r="AY23" s="32">
        <v>125</v>
      </c>
      <c r="AZ23" s="32">
        <v>121.9</v>
      </c>
      <c r="BA23" s="37">
        <v>127.1</v>
      </c>
      <c r="BB23" s="38">
        <v>125.7</v>
      </c>
      <c r="BC23" s="32">
        <v>124.53061746442692</v>
      </c>
      <c r="BD23" s="32">
        <v>123.66261257021181</v>
      </c>
      <c r="BE23" s="32">
        <v>122.7</v>
      </c>
      <c r="BF23" s="32">
        <v>123.9</v>
      </c>
      <c r="BG23" s="32">
        <v>118.85650318723481</v>
      </c>
      <c r="BH23" s="32">
        <v>109.85284909895807</v>
      </c>
      <c r="BI23" s="32">
        <v>106.97826875720328</v>
      </c>
      <c r="BJ23" s="32">
        <v>109.17283453780742</v>
      </c>
      <c r="BK23" s="32">
        <v>110.43373930570274</v>
      </c>
      <c r="BL23" s="32">
        <v>109.47091226909055</v>
      </c>
      <c r="BM23" s="32">
        <v>107.53035975558991</v>
      </c>
      <c r="BN23" s="38">
        <v>109.1</v>
      </c>
      <c r="BO23" s="32">
        <v>113.13363965076294</v>
      </c>
      <c r="BP23" s="32">
        <v>111.80051911624201</v>
      </c>
      <c r="BQ23" s="32">
        <v>114.74350066125473</v>
      </c>
      <c r="BR23" s="32">
        <v>109.8</v>
      </c>
      <c r="BS23" s="32">
        <v>110.49721029850559</v>
      </c>
      <c r="BT23" s="32">
        <v>113.61113326116276</v>
      </c>
      <c r="BU23" s="32">
        <v>112.42058644109767</v>
      </c>
      <c r="BV23" s="32">
        <v>109.79978463406343</v>
      </c>
      <c r="BW23" s="32">
        <v>111.4832085667562</v>
      </c>
      <c r="BX23" s="32">
        <v>113.91896268108984</v>
      </c>
      <c r="BY23" s="32">
        <v>106.52401206889628</v>
      </c>
      <c r="BZ23" s="32">
        <v>106.47242414929315</v>
      </c>
      <c r="CA23" s="32">
        <v>101.37234177701833</v>
      </c>
      <c r="CB23" s="32">
        <v>101.73918583488222</v>
      </c>
      <c r="CC23" s="32">
        <v>101.94418330513632</v>
      </c>
      <c r="CD23" s="32">
        <v>102.01555857761781</v>
      </c>
      <c r="CE23" s="32">
        <v>104.31695525998072</v>
      </c>
      <c r="CF23" s="32">
        <v>104.83643990646057</v>
      </c>
      <c r="CG23" s="32">
        <v>100.22940774140558</v>
      </c>
      <c r="CH23" s="32">
        <v>96.523924898463846</v>
      </c>
      <c r="CI23" s="32">
        <v>89.441241135021954</v>
      </c>
      <c r="CJ23" s="32">
        <v>87.79287464611545</v>
      </c>
      <c r="CK23" s="32">
        <v>90.37473448202978</v>
      </c>
      <c r="CL23" s="32">
        <v>90.03611111838228</v>
      </c>
      <c r="CM23" s="32">
        <v>89.942535289077625</v>
      </c>
      <c r="CN23" s="32">
        <v>90.318272126876238</v>
      </c>
      <c r="CO23" s="32">
        <v>89.401500543820475</v>
      </c>
      <c r="CP23" s="32">
        <v>87.390147243319902</v>
      </c>
      <c r="CQ23" s="32">
        <v>88.17804182061009</v>
      </c>
      <c r="CR23" s="32">
        <v>87.614539327528078</v>
      </c>
      <c r="CS23" s="32">
        <v>94.344593176411976</v>
      </c>
      <c r="CT23" s="32">
        <v>100.44741047747189</v>
      </c>
      <c r="CU23" s="32">
        <v>103.77691346020478</v>
      </c>
      <c r="CV23" s="32">
        <v>101.83711432895609</v>
      </c>
      <c r="CW23" s="32">
        <v>105.63488317401048</v>
      </c>
      <c r="CX23" s="32">
        <v>104.52822179699689</v>
      </c>
      <c r="CY23" s="32">
        <v>110.81906196311124</v>
      </c>
      <c r="CZ23" s="32">
        <v>112.77386953727132</v>
      </c>
      <c r="DA23" s="32">
        <v>108.40868559693875</v>
      </c>
      <c r="DB23" s="32">
        <v>109.10675879619818</v>
      </c>
      <c r="DC23" s="32">
        <v>107.82836736711421</v>
      </c>
      <c r="DD23" s="32">
        <v>108.9125290970414</v>
      </c>
      <c r="DE23" s="32">
        <v>110.28710626436414</v>
      </c>
      <c r="DF23" s="32">
        <v>106.64786477821488</v>
      </c>
      <c r="DG23" s="32">
        <v>110.6</v>
      </c>
      <c r="DH23" s="32">
        <v>110.3</v>
      </c>
      <c r="DI23" s="32">
        <v>111.4</v>
      </c>
      <c r="DJ23" s="32">
        <v>109.5</v>
      </c>
      <c r="DK23" s="32">
        <v>103.6</v>
      </c>
      <c r="DL23" s="32">
        <v>101.3</v>
      </c>
      <c r="DM23" s="32">
        <v>106.2</v>
      </c>
      <c r="DN23" s="32">
        <v>109.9</v>
      </c>
      <c r="DO23" s="32">
        <v>110.1</v>
      </c>
      <c r="DP23" s="32">
        <v>110.7</v>
      </c>
      <c r="DQ23" s="32">
        <v>110.3</v>
      </c>
      <c r="DR23" s="32">
        <v>111.8</v>
      </c>
      <c r="DS23" s="32">
        <v>111.6</v>
      </c>
      <c r="DT23" s="32">
        <v>113.8</v>
      </c>
      <c r="DU23" s="32">
        <v>114.7</v>
      </c>
      <c r="DV23" s="32">
        <v>114.9</v>
      </c>
      <c r="DW23" s="32">
        <v>117.3</v>
      </c>
      <c r="DX23" s="32">
        <v>115.9</v>
      </c>
      <c r="DY23" s="32">
        <v>115.5</v>
      </c>
      <c r="DZ23" s="32">
        <v>114.6</v>
      </c>
      <c r="EA23" s="32">
        <v>113.3</v>
      </c>
      <c r="EB23" s="32">
        <v>115</v>
      </c>
      <c r="EC23" s="32">
        <v>113.8</v>
      </c>
      <c r="ED23" s="32">
        <v>110.7</v>
      </c>
      <c r="EE23" s="32">
        <v>113.1</v>
      </c>
      <c r="EF23" s="32">
        <v>109.6</v>
      </c>
      <c r="EG23" s="32">
        <v>112.4</v>
      </c>
      <c r="EH23" s="32">
        <v>113</v>
      </c>
      <c r="EI23" s="32">
        <v>110</v>
      </c>
      <c r="EJ23" s="32">
        <v>110.4</v>
      </c>
      <c r="EK23" s="32">
        <v>109.3</v>
      </c>
      <c r="EL23" s="32">
        <v>108</v>
      </c>
      <c r="EM23" s="32">
        <v>106.9</v>
      </c>
      <c r="EN23" s="32">
        <v>106.9</v>
      </c>
      <c r="EO23" s="32">
        <v>107.2</v>
      </c>
      <c r="EP23" s="32">
        <v>106.3</v>
      </c>
      <c r="EQ23" s="32">
        <v>105</v>
      </c>
      <c r="ER23" s="32">
        <v>105</v>
      </c>
      <c r="ES23" s="32">
        <v>100.7</v>
      </c>
      <c r="ET23" s="32">
        <v>96.559085909764519</v>
      </c>
      <c r="EU23" s="32">
        <v>93.386289676908248</v>
      </c>
      <c r="EV23" s="32">
        <v>93.6</v>
      </c>
      <c r="EW23" s="32">
        <v>95.5</v>
      </c>
      <c r="EX23" s="32">
        <v>91.8</v>
      </c>
      <c r="EY23" s="32">
        <v>90.9</v>
      </c>
      <c r="EZ23" s="32">
        <v>86.1</v>
      </c>
      <c r="FA23" s="32">
        <v>85.1</v>
      </c>
      <c r="FB23" s="32">
        <v>86.6</v>
      </c>
      <c r="FC23" s="32">
        <v>80.7</v>
      </c>
      <c r="FD23" s="32">
        <v>79.099999999999994</v>
      </c>
      <c r="FE23" s="32">
        <v>73.400000000000006</v>
      </c>
      <c r="FF23" s="32">
        <v>67.965653446254805</v>
      </c>
      <c r="FG23" s="32">
        <v>71.099999999999994</v>
      </c>
      <c r="FH23" s="32">
        <v>72.5</v>
      </c>
      <c r="FI23" s="32">
        <v>71.8</v>
      </c>
      <c r="FJ23" s="32">
        <v>75.830686343392969</v>
      </c>
      <c r="FK23" s="32">
        <v>77.400000000000006</v>
      </c>
      <c r="FL23" s="32">
        <v>86.3</v>
      </c>
      <c r="FM23" s="33">
        <v>84.9</v>
      </c>
      <c r="FN23" s="33">
        <v>89</v>
      </c>
      <c r="FO23" s="33">
        <v>86</v>
      </c>
      <c r="FP23" s="33">
        <v>91.7</v>
      </c>
      <c r="FQ23" s="33">
        <v>99.6</v>
      </c>
      <c r="FR23" s="33">
        <v>107.1</v>
      </c>
      <c r="FS23" s="33">
        <v>110</v>
      </c>
      <c r="FT23" s="33">
        <v>113.6</v>
      </c>
      <c r="FU23" s="33">
        <v>111.81563571991937</v>
      </c>
      <c r="FV23" s="33">
        <v>112</v>
      </c>
      <c r="FW23" s="33">
        <v>113.8</v>
      </c>
      <c r="FX23" s="33">
        <v>101</v>
      </c>
      <c r="FY23" s="33">
        <v>103.5</v>
      </c>
      <c r="FZ23" s="33">
        <v>104.62069935103314</v>
      </c>
      <c r="GA23" s="33">
        <v>119.7</v>
      </c>
      <c r="GB23" s="24">
        <v>117.5</v>
      </c>
      <c r="GC23" s="24">
        <v>117.5</v>
      </c>
      <c r="GD23" s="33">
        <v>121.8</v>
      </c>
      <c r="GE23" s="24">
        <v>119.4</v>
      </c>
      <c r="GF23" s="33">
        <v>120.2</v>
      </c>
      <c r="GG23" s="33">
        <v>117.9</v>
      </c>
      <c r="GH23" s="33">
        <v>116.2</v>
      </c>
      <c r="GI23" s="33">
        <v>118.71524152734382</v>
      </c>
      <c r="GJ23" s="33">
        <v>123.55202552486215</v>
      </c>
      <c r="GK23" s="33">
        <v>124.1</v>
      </c>
      <c r="GL23" s="172">
        <v>118.60001243994294</v>
      </c>
      <c r="GM23" s="172">
        <v>111.3</v>
      </c>
      <c r="GN23" s="172">
        <v>107.51493185697386</v>
      </c>
      <c r="GO23" s="172">
        <v>108.05656439137096</v>
      </c>
      <c r="GP23" s="172">
        <v>109.57898692038879</v>
      </c>
      <c r="GQ23" s="172">
        <v>111.87517450082596</v>
      </c>
      <c r="GR23" s="172">
        <v>109.26249127516547</v>
      </c>
      <c r="GS23" s="172">
        <v>112.52684911450561</v>
      </c>
      <c r="GT23" s="172">
        <v>114.35714979498778</v>
      </c>
      <c r="GU23" s="172">
        <v>109.95180259036373</v>
      </c>
      <c r="GV23" s="172">
        <v>109.03770721112838</v>
      </c>
      <c r="GW23" s="172">
        <v>107.95727408091126</v>
      </c>
      <c r="GX23" s="172">
        <v>109.5654588128114</v>
      </c>
      <c r="GY23" s="172">
        <v>108.1</v>
      </c>
      <c r="GZ23" s="172">
        <v>109</v>
      </c>
      <c r="HA23" s="172">
        <v>108.6</v>
      </c>
      <c r="HB23" s="172">
        <v>110.3</v>
      </c>
      <c r="HC23" s="172">
        <v>108.5</v>
      </c>
      <c r="HD23" s="176">
        <v>108.316831658559</v>
      </c>
      <c r="HE23" s="176">
        <v>107.88038828199799</v>
      </c>
      <c r="HF23" s="176">
        <v>105.4</v>
      </c>
      <c r="HG23" s="176">
        <v>109.1</v>
      </c>
      <c r="HH23" s="176">
        <v>107</v>
      </c>
      <c r="HI23" s="176">
        <v>109.5</v>
      </c>
      <c r="HJ23" s="176">
        <v>109.51868241157</v>
      </c>
      <c r="HK23" s="176">
        <v>110.24115945662599</v>
      </c>
      <c r="HL23" s="176">
        <v>112</v>
      </c>
      <c r="HM23" s="176">
        <v>110.6</v>
      </c>
      <c r="HN23" s="176">
        <v>96.4</v>
      </c>
      <c r="HO23" s="176">
        <v>98.1</v>
      </c>
      <c r="HP23" s="176">
        <v>104.5</v>
      </c>
      <c r="HQ23" s="176">
        <v>104.3</v>
      </c>
      <c r="HR23" s="176">
        <v>105.4</v>
      </c>
      <c r="HS23" s="176">
        <v>108.7</v>
      </c>
      <c r="HT23" s="176">
        <v>110.2</v>
      </c>
      <c r="HU23" s="176">
        <v>107</v>
      </c>
      <c r="HV23" s="176">
        <v>109.3</v>
      </c>
      <c r="HW23" s="176">
        <v>106.3</v>
      </c>
      <c r="HX23" s="176">
        <v>106.5</v>
      </c>
      <c r="HY23" s="176">
        <v>105.7</v>
      </c>
      <c r="HZ23" s="176">
        <v>123.2</v>
      </c>
      <c r="IA23" s="176">
        <v>118.9</v>
      </c>
      <c r="IB23" s="176">
        <v>111.9</v>
      </c>
      <c r="IC23" s="176">
        <v>110.6</v>
      </c>
      <c r="ID23" s="176">
        <v>111.4</v>
      </c>
      <c r="IE23" s="176">
        <v>107.3</v>
      </c>
      <c r="IF23" s="176">
        <v>105.4</v>
      </c>
      <c r="IG23" s="176">
        <v>108.6</v>
      </c>
      <c r="IH23" s="176">
        <v>112.6</v>
      </c>
      <c r="II23" s="176">
        <v>109</v>
      </c>
    </row>
    <row r="24" spans="1:243">
      <c r="A24" s="186"/>
      <c r="B24" s="7" t="str">
        <f>IF('0'!A1=1,"Херсонська","Kherson")</f>
        <v>Херсонська</v>
      </c>
      <c r="C24" s="32" t="s">
        <v>0</v>
      </c>
      <c r="D24" s="32">
        <v>122.4872829798705</v>
      </c>
      <c r="E24" s="32">
        <v>127.43770402426448</v>
      </c>
      <c r="F24" s="32">
        <v>123.17336087011367</v>
      </c>
      <c r="G24" s="32">
        <v>117.13149756240144</v>
      </c>
      <c r="H24" s="32">
        <v>120.26074332623413</v>
      </c>
      <c r="I24" s="32">
        <v>125.11961423019412</v>
      </c>
      <c r="J24" s="32">
        <v>120.3</v>
      </c>
      <c r="K24" s="32">
        <v>122.75432653229504</v>
      </c>
      <c r="L24" s="32">
        <v>120.58839561107963</v>
      </c>
      <c r="M24" s="32">
        <v>118.4433090484012</v>
      </c>
      <c r="N24" s="32">
        <v>114.99162625402279</v>
      </c>
      <c r="O24" s="32">
        <v>120.68592028437553</v>
      </c>
      <c r="P24" s="32">
        <v>109.19635617559894</v>
      </c>
      <c r="Q24" s="32">
        <v>103.14753626900547</v>
      </c>
      <c r="R24" s="32">
        <v>108.37098036679396</v>
      </c>
      <c r="S24" s="32">
        <v>110.64912346434159</v>
      </c>
      <c r="T24" s="32">
        <v>111.71984738327286</v>
      </c>
      <c r="U24" s="32">
        <v>110.54109962654599</v>
      </c>
      <c r="V24" s="32">
        <v>113.89363605627176</v>
      </c>
      <c r="W24" s="32">
        <v>115.42657758389247</v>
      </c>
      <c r="X24" s="32">
        <v>113.44610344086435</v>
      </c>
      <c r="Y24" s="32">
        <v>113.36321720835583</v>
      </c>
      <c r="Z24" s="32">
        <v>112.75988410729595</v>
      </c>
      <c r="AA24" s="32">
        <v>120.0739108101498</v>
      </c>
      <c r="AB24" s="32">
        <v>126.95808022656402</v>
      </c>
      <c r="AC24" s="32">
        <v>132.08693816757378</v>
      </c>
      <c r="AD24" s="32">
        <v>127.01252031584524</v>
      </c>
      <c r="AE24" s="32">
        <v>126.85050310839492</v>
      </c>
      <c r="AF24" s="32">
        <v>123.45553973556459</v>
      </c>
      <c r="AG24" s="32">
        <v>116.25663995562445</v>
      </c>
      <c r="AH24" s="32">
        <v>114.57031535124587</v>
      </c>
      <c r="AI24" s="32">
        <v>118.68199522718345</v>
      </c>
      <c r="AJ24" s="32">
        <v>117.03944108622538</v>
      </c>
      <c r="AK24" s="32">
        <v>121.40342540203471</v>
      </c>
      <c r="AL24" s="32">
        <v>120.23662272756854</v>
      </c>
      <c r="AM24" s="32">
        <v>114.80541893234009</v>
      </c>
      <c r="AN24" s="32">
        <v>116.53494964195961</v>
      </c>
      <c r="AO24" s="32">
        <v>114.98524151283178</v>
      </c>
      <c r="AP24" s="32">
        <v>118.95148719829383</v>
      </c>
      <c r="AQ24" s="32">
        <v>121.36651576608222</v>
      </c>
      <c r="AR24" s="32">
        <v>123.77420032910037</v>
      </c>
      <c r="AS24" s="32">
        <v>122.40832002932683</v>
      </c>
      <c r="AT24" s="32">
        <v>120.76259842038448</v>
      </c>
      <c r="AU24" s="32">
        <v>119.70975006334147</v>
      </c>
      <c r="AV24" s="32">
        <v>128.71803350563766</v>
      </c>
      <c r="AW24" s="32">
        <v>127.6</v>
      </c>
      <c r="AX24" s="32">
        <v>134.54177142688587</v>
      </c>
      <c r="AY24" s="32">
        <v>122.8</v>
      </c>
      <c r="AZ24" s="32">
        <v>121.8</v>
      </c>
      <c r="BA24" s="37">
        <v>126</v>
      </c>
      <c r="BB24" s="38">
        <v>127.1</v>
      </c>
      <c r="BC24" s="32">
        <v>121.20540824653204</v>
      </c>
      <c r="BD24" s="32">
        <v>121.74606595812509</v>
      </c>
      <c r="BE24" s="32">
        <v>118.5</v>
      </c>
      <c r="BF24" s="32">
        <v>119</v>
      </c>
      <c r="BG24" s="32">
        <v>112.46615704778861</v>
      </c>
      <c r="BH24" s="32">
        <v>106.09478130914329</v>
      </c>
      <c r="BI24" s="32">
        <v>108.2873061445114</v>
      </c>
      <c r="BJ24" s="32">
        <v>112.36868472363307</v>
      </c>
      <c r="BK24" s="32">
        <v>117.37380430994958</v>
      </c>
      <c r="BL24" s="32">
        <v>118.09144236491341</v>
      </c>
      <c r="BM24" s="32">
        <v>112.32694556229748</v>
      </c>
      <c r="BN24" s="38">
        <v>109.9</v>
      </c>
      <c r="BO24" s="32">
        <v>113.15629951042189</v>
      </c>
      <c r="BP24" s="32">
        <v>114.59044890972059</v>
      </c>
      <c r="BQ24" s="32">
        <v>114.63272882663701</v>
      </c>
      <c r="BR24" s="32">
        <v>112.4</v>
      </c>
      <c r="BS24" s="32">
        <v>113.34938478034455</v>
      </c>
      <c r="BT24" s="32">
        <v>115.68729886559015</v>
      </c>
      <c r="BU24" s="32">
        <v>113.02100969597714</v>
      </c>
      <c r="BV24" s="32">
        <v>106.65013707450161</v>
      </c>
      <c r="BW24" s="32">
        <v>111.14606189293734</v>
      </c>
      <c r="BX24" s="32">
        <v>111.791009817909</v>
      </c>
      <c r="BY24" s="32">
        <v>108.91568966480601</v>
      </c>
      <c r="BZ24" s="32">
        <v>102.62989334536852</v>
      </c>
      <c r="CA24" s="32">
        <v>101.35826119221667</v>
      </c>
      <c r="CB24" s="32">
        <v>100.06104254641444</v>
      </c>
      <c r="CC24" s="32">
        <v>102.02305879599109</v>
      </c>
      <c r="CD24" s="32">
        <v>103.06890817227354</v>
      </c>
      <c r="CE24" s="32">
        <v>103.48480758701912</v>
      </c>
      <c r="CF24" s="32">
        <v>106.5450334904564</v>
      </c>
      <c r="CG24" s="32">
        <v>102.61232335784975</v>
      </c>
      <c r="CH24" s="32">
        <v>102.81816319557127</v>
      </c>
      <c r="CI24" s="32">
        <v>91.917926665431679</v>
      </c>
      <c r="CJ24" s="32">
        <v>90.112252110039407</v>
      </c>
      <c r="CK24" s="32">
        <v>92.483603496151531</v>
      </c>
      <c r="CL24" s="32">
        <v>97.450095108938172</v>
      </c>
      <c r="CM24" s="32">
        <v>98.609085349911197</v>
      </c>
      <c r="CN24" s="32">
        <v>94.929640029450127</v>
      </c>
      <c r="CO24" s="32">
        <v>95.20511841381682</v>
      </c>
      <c r="CP24" s="32">
        <v>92.200624596896105</v>
      </c>
      <c r="CQ24" s="32">
        <v>93.784997581407296</v>
      </c>
      <c r="CR24" s="32">
        <v>88.125831795664624</v>
      </c>
      <c r="CS24" s="32">
        <v>92.772184838910675</v>
      </c>
      <c r="CT24" s="32">
        <v>96.174619324129623</v>
      </c>
      <c r="CU24" s="32">
        <v>104.4251076004917</v>
      </c>
      <c r="CV24" s="32">
        <v>101.87462444762942</v>
      </c>
      <c r="CW24" s="32">
        <v>102.53686668407012</v>
      </c>
      <c r="CX24" s="32">
        <v>103.88215683514208</v>
      </c>
      <c r="CY24" s="32">
        <v>108.92030307651261</v>
      </c>
      <c r="CZ24" s="32">
        <v>115.95261639462004</v>
      </c>
      <c r="DA24" s="32">
        <v>111.20822234269539</v>
      </c>
      <c r="DB24" s="32">
        <v>111.38500804012126</v>
      </c>
      <c r="DC24" s="32">
        <v>107.9421291645303</v>
      </c>
      <c r="DD24" s="32">
        <v>107.75644913310302</v>
      </c>
      <c r="DE24" s="32">
        <v>108.91346684783241</v>
      </c>
      <c r="DF24" s="32">
        <v>107.98418763453324</v>
      </c>
      <c r="DG24" s="32">
        <v>107.2</v>
      </c>
      <c r="DH24" s="32">
        <v>108.4</v>
      </c>
      <c r="DI24" s="32">
        <v>107.7</v>
      </c>
      <c r="DJ24" s="32">
        <v>104.1</v>
      </c>
      <c r="DK24" s="32">
        <v>99.8</v>
      </c>
      <c r="DL24" s="32">
        <v>94.1</v>
      </c>
      <c r="DM24" s="32">
        <v>100.6</v>
      </c>
      <c r="DN24" s="32">
        <v>103.2</v>
      </c>
      <c r="DO24" s="32">
        <v>105.5</v>
      </c>
      <c r="DP24" s="32">
        <v>109</v>
      </c>
      <c r="DQ24" s="32">
        <v>108.9</v>
      </c>
      <c r="DR24" s="32">
        <v>105.9</v>
      </c>
      <c r="DS24" s="32">
        <v>113.8</v>
      </c>
      <c r="DT24" s="32">
        <v>114.2</v>
      </c>
      <c r="DU24" s="32">
        <v>115.2</v>
      </c>
      <c r="DV24" s="32">
        <v>118.1</v>
      </c>
      <c r="DW24" s="32">
        <v>119.4</v>
      </c>
      <c r="DX24" s="32">
        <v>119.6</v>
      </c>
      <c r="DY24" s="32">
        <v>114.9</v>
      </c>
      <c r="DZ24" s="32">
        <v>114.4</v>
      </c>
      <c r="EA24" s="32">
        <v>112.4</v>
      </c>
      <c r="EB24" s="32">
        <v>114.8</v>
      </c>
      <c r="EC24" s="32">
        <v>114.5</v>
      </c>
      <c r="ED24" s="32">
        <v>112.6</v>
      </c>
      <c r="EE24" s="32">
        <v>111.7</v>
      </c>
      <c r="EF24" s="32">
        <v>110.3</v>
      </c>
      <c r="EG24" s="32">
        <v>112.2</v>
      </c>
      <c r="EH24" s="32">
        <v>112.1</v>
      </c>
      <c r="EI24" s="32">
        <v>109.3</v>
      </c>
      <c r="EJ24" s="32">
        <v>110.8</v>
      </c>
      <c r="EK24" s="32">
        <v>108.5</v>
      </c>
      <c r="EL24" s="32">
        <v>110</v>
      </c>
      <c r="EM24" s="32">
        <v>107.7</v>
      </c>
      <c r="EN24" s="32">
        <v>104.3</v>
      </c>
      <c r="EO24" s="32">
        <v>106.2</v>
      </c>
      <c r="EP24" s="32">
        <v>109.9</v>
      </c>
      <c r="EQ24" s="32">
        <v>104.1</v>
      </c>
      <c r="ER24" s="32">
        <v>104.2</v>
      </c>
      <c r="ES24" s="32">
        <v>101.4</v>
      </c>
      <c r="ET24" s="32">
        <v>96.39266919153701</v>
      </c>
      <c r="EU24" s="32">
        <v>94.223288479570073</v>
      </c>
      <c r="EV24" s="32">
        <v>94.6</v>
      </c>
      <c r="EW24" s="32">
        <v>99.5</v>
      </c>
      <c r="EX24" s="32">
        <v>92</v>
      </c>
      <c r="EY24" s="32">
        <v>90.2</v>
      </c>
      <c r="EZ24" s="32">
        <v>89.2</v>
      </c>
      <c r="FA24" s="32">
        <v>85.9</v>
      </c>
      <c r="FB24" s="32">
        <v>85.5</v>
      </c>
      <c r="FC24" s="32">
        <v>82.1</v>
      </c>
      <c r="FD24" s="32">
        <v>78.5</v>
      </c>
      <c r="FE24" s="32">
        <v>73.8</v>
      </c>
      <c r="FF24" s="32">
        <v>69.037110811896966</v>
      </c>
      <c r="FG24" s="32">
        <v>70.400000000000006</v>
      </c>
      <c r="FH24" s="32">
        <v>71.3</v>
      </c>
      <c r="FI24" s="32">
        <v>71.8</v>
      </c>
      <c r="FJ24" s="32">
        <v>77.27735780201948</v>
      </c>
      <c r="FK24" s="32">
        <v>80</v>
      </c>
      <c r="FL24" s="32">
        <v>86.8</v>
      </c>
      <c r="FM24" s="33">
        <v>88.4</v>
      </c>
      <c r="FN24" s="33">
        <v>93</v>
      </c>
      <c r="FO24" s="33">
        <v>86.3</v>
      </c>
      <c r="FP24" s="33">
        <v>97.7</v>
      </c>
      <c r="FQ24" s="33">
        <v>107.8</v>
      </c>
      <c r="FR24" s="33">
        <v>112.6</v>
      </c>
      <c r="FS24" s="33">
        <v>117</v>
      </c>
      <c r="FT24" s="33">
        <v>121.6</v>
      </c>
      <c r="FU24" s="33">
        <v>119.29828116802145</v>
      </c>
      <c r="FV24" s="33">
        <v>119.5</v>
      </c>
      <c r="FW24" s="33">
        <v>120.8</v>
      </c>
      <c r="FX24" s="33">
        <v>107</v>
      </c>
      <c r="FY24" s="33">
        <v>107.9</v>
      </c>
      <c r="FZ24" s="33">
        <v>113.32024786629603</v>
      </c>
      <c r="GA24" s="33">
        <v>130.4</v>
      </c>
      <c r="GB24" s="24">
        <v>124.4</v>
      </c>
      <c r="GC24" s="24">
        <v>123.7</v>
      </c>
      <c r="GD24" s="33">
        <v>126.9</v>
      </c>
      <c r="GE24" s="24">
        <v>124.6</v>
      </c>
      <c r="GF24" s="33">
        <v>124.2</v>
      </c>
      <c r="GG24" s="33">
        <v>118.4</v>
      </c>
      <c r="GH24" s="33">
        <v>118.3</v>
      </c>
      <c r="GI24" s="33">
        <v>120.11356668077957</v>
      </c>
      <c r="GJ24" s="33">
        <v>124.63608624958682</v>
      </c>
      <c r="GK24" s="33">
        <v>128.30000000000001</v>
      </c>
      <c r="GL24" s="172">
        <v>119.01705938680945</v>
      </c>
      <c r="GM24" s="172">
        <v>108.7</v>
      </c>
      <c r="GN24" s="172">
        <v>108.0783559379623</v>
      </c>
      <c r="GO24" s="172">
        <v>103.24020316737092</v>
      </c>
      <c r="GP24" s="172">
        <v>107.48260025916363</v>
      </c>
      <c r="GQ24" s="172">
        <v>111.92494852276171</v>
      </c>
      <c r="GR24" s="172">
        <v>110.31728310646631</v>
      </c>
      <c r="GS24" s="172">
        <v>112.07450132684515</v>
      </c>
      <c r="GT24" s="172">
        <v>116.46031637199077</v>
      </c>
      <c r="GU24" s="172">
        <v>110.86869703596923</v>
      </c>
      <c r="GV24" s="172">
        <v>111.76309397047383</v>
      </c>
      <c r="GW24" s="172">
        <v>105.8597705028217</v>
      </c>
      <c r="GX24" s="172">
        <v>107.64010188823946</v>
      </c>
      <c r="GY24" s="172">
        <v>108.1</v>
      </c>
      <c r="GZ24" s="172">
        <v>107.1</v>
      </c>
      <c r="HA24" s="172">
        <v>110</v>
      </c>
      <c r="HB24" s="172">
        <v>107</v>
      </c>
      <c r="HC24" s="172">
        <v>104.7</v>
      </c>
      <c r="HD24" s="176">
        <v>107.414676440161</v>
      </c>
      <c r="HE24" s="176">
        <v>107.232841509547</v>
      </c>
      <c r="HF24" s="176">
        <v>104.9</v>
      </c>
      <c r="HG24" s="176">
        <v>107.7</v>
      </c>
      <c r="HH24" s="176">
        <v>107.3</v>
      </c>
      <c r="HI24" s="176">
        <v>109.3</v>
      </c>
      <c r="HJ24" s="176">
        <v>111.981828735988</v>
      </c>
      <c r="HK24" s="176">
        <v>113.429354582268</v>
      </c>
      <c r="HL24" s="176">
        <v>113.5</v>
      </c>
      <c r="HM24" s="176">
        <v>114.1</v>
      </c>
      <c r="HN24" s="176">
        <v>107.5</v>
      </c>
      <c r="HO24" s="176">
        <v>105.5</v>
      </c>
      <c r="HP24" s="176">
        <v>106.4</v>
      </c>
      <c r="HQ24" s="176">
        <v>110.3</v>
      </c>
      <c r="HR24" s="176">
        <v>108.4</v>
      </c>
      <c r="HS24" s="176">
        <v>115.7</v>
      </c>
      <c r="HT24" s="176">
        <v>117.6</v>
      </c>
      <c r="HU24" s="176">
        <v>112.7</v>
      </c>
      <c r="HV24" s="176">
        <v>111.5</v>
      </c>
      <c r="HW24" s="176">
        <v>111.6</v>
      </c>
      <c r="HX24" s="176">
        <v>110.2</v>
      </c>
      <c r="HY24" s="176">
        <v>114.7</v>
      </c>
      <c r="HZ24" s="176">
        <v>116.7</v>
      </c>
      <c r="IA24" s="176">
        <v>117.8</v>
      </c>
      <c r="IB24" s="176">
        <v>115.5</v>
      </c>
      <c r="IC24" s="176">
        <v>108.3</v>
      </c>
      <c r="ID24" s="176">
        <v>112.1</v>
      </c>
      <c r="IE24" s="176">
        <v>103.5</v>
      </c>
      <c r="IF24" s="176">
        <v>101.8</v>
      </c>
      <c r="IG24" s="176">
        <v>104.3</v>
      </c>
      <c r="IH24" s="176">
        <v>111.7</v>
      </c>
      <c r="II24" s="176">
        <v>109</v>
      </c>
    </row>
    <row r="25" spans="1:243">
      <c r="A25" s="186"/>
      <c r="B25" s="7" t="str">
        <f>IF('0'!A1=1,"Хмельницька","Khmelnytskiy")</f>
        <v>Хмельницька</v>
      </c>
      <c r="C25" s="32" t="s">
        <v>0</v>
      </c>
      <c r="D25" s="32">
        <v>128.44030622563326</v>
      </c>
      <c r="E25" s="32">
        <v>127.09803271606104</v>
      </c>
      <c r="F25" s="32">
        <v>123.41003710531653</v>
      </c>
      <c r="G25" s="32">
        <v>122.84367011467818</v>
      </c>
      <c r="H25" s="32">
        <v>120.88137824635709</v>
      </c>
      <c r="I25" s="32">
        <v>126.45188355464803</v>
      </c>
      <c r="J25" s="32">
        <v>121.1</v>
      </c>
      <c r="K25" s="32">
        <v>121.24037648312247</v>
      </c>
      <c r="L25" s="32">
        <v>114.74427159092279</v>
      </c>
      <c r="M25" s="32">
        <v>115.74941821651859</v>
      </c>
      <c r="N25" s="32">
        <v>115.61103137843298</v>
      </c>
      <c r="O25" s="32">
        <v>125.62694271010845</v>
      </c>
      <c r="P25" s="32">
        <v>119.52649510262526</v>
      </c>
      <c r="Q25" s="32">
        <v>114.58094772764323</v>
      </c>
      <c r="R25" s="32">
        <v>120.3917124374444</v>
      </c>
      <c r="S25" s="32">
        <v>121.16229708437197</v>
      </c>
      <c r="T25" s="32">
        <v>127.31505128017092</v>
      </c>
      <c r="U25" s="32">
        <v>116.98203850228128</v>
      </c>
      <c r="V25" s="32">
        <v>117.85710776405436</v>
      </c>
      <c r="W25" s="32">
        <v>123.43098934578315</v>
      </c>
      <c r="X25" s="32">
        <v>119.09230321330797</v>
      </c>
      <c r="Y25" s="32">
        <v>114.13137424786635</v>
      </c>
      <c r="Z25" s="32">
        <v>121.05947587011087</v>
      </c>
      <c r="AA25" s="32">
        <v>124.34124658771597</v>
      </c>
      <c r="AB25" s="32">
        <v>121.84668546073939</v>
      </c>
      <c r="AC25" s="32">
        <v>126.25389651793023</v>
      </c>
      <c r="AD25" s="32">
        <v>128.864435050319</v>
      </c>
      <c r="AE25" s="32">
        <v>123.68817800427445</v>
      </c>
      <c r="AF25" s="32">
        <v>122.42605544965856</v>
      </c>
      <c r="AG25" s="32">
        <v>121.10132411704114</v>
      </c>
      <c r="AH25" s="32">
        <v>125.02494558036643</v>
      </c>
      <c r="AI25" s="32">
        <v>120.80389277095558</v>
      </c>
      <c r="AJ25" s="32">
        <v>120.03463150386344</v>
      </c>
      <c r="AK25" s="32">
        <v>124.56414292030384</v>
      </c>
      <c r="AL25" s="32">
        <v>117.86381484435449</v>
      </c>
      <c r="AM25" s="32">
        <v>114.57630474027651</v>
      </c>
      <c r="AN25" s="32">
        <v>119.8421485671857</v>
      </c>
      <c r="AO25" s="32">
        <v>116.97256737340793</v>
      </c>
      <c r="AP25" s="32">
        <v>118.2081662191887</v>
      </c>
      <c r="AQ25" s="32">
        <v>121.23576760346917</v>
      </c>
      <c r="AR25" s="32">
        <v>120.01066711575849</v>
      </c>
      <c r="AS25" s="32">
        <v>122.87085725729163</v>
      </c>
      <c r="AT25" s="32">
        <v>117.58778873630349</v>
      </c>
      <c r="AU25" s="32">
        <v>120.04394335364121</v>
      </c>
      <c r="AV25" s="32">
        <v>126.72000109469798</v>
      </c>
      <c r="AW25" s="32">
        <v>132.4</v>
      </c>
      <c r="AX25" s="32">
        <v>143.18631438242045</v>
      </c>
      <c r="AY25" s="32">
        <v>131.4</v>
      </c>
      <c r="AZ25" s="32">
        <v>134</v>
      </c>
      <c r="BA25" s="37">
        <v>141.19999999999999</v>
      </c>
      <c r="BB25" s="38">
        <v>132.30000000000001</v>
      </c>
      <c r="BC25" s="32">
        <v>130.03133751935675</v>
      </c>
      <c r="BD25" s="32">
        <v>129.9716582562682</v>
      </c>
      <c r="BE25" s="32">
        <v>127.3</v>
      </c>
      <c r="BF25" s="32">
        <v>128.4</v>
      </c>
      <c r="BG25" s="32">
        <v>126.45450987194813</v>
      </c>
      <c r="BH25" s="32">
        <v>120.79999619300197</v>
      </c>
      <c r="BI25" s="32">
        <v>115.75044762142997</v>
      </c>
      <c r="BJ25" s="32">
        <v>115.79032825681395</v>
      </c>
      <c r="BK25" s="32">
        <v>114.7916426425989</v>
      </c>
      <c r="BL25" s="32">
        <v>112.2175928573554</v>
      </c>
      <c r="BM25" s="32">
        <v>109.11720467923203</v>
      </c>
      <c r="BN25" s="38">
        <v>115.8</v>
      </c>
      <c r="BO25" s="32">
        <v>114.41028444432705</v>
      </c>
      <c r="BP25" s="32">
        <v>115.68925284130975</v>
      </c>
      <c r="BQ25" s="32">
        <v>115.56061530675032</v>
      </c>
      <c r="BR25" s="32">
        <v>112.4</v>
      </c>
      <c r="BS25" s="32">
        <v>112.65987695409662</v>
      </c>
      <c r="BT25" s="32">
        <v>113.88354180551124</v>
      </c>
      <c r="BU25" s="32">
        <v>113.4090491115639</v>
      </c>
      <c r="BV25" s="32">
        <v>110.09132119532198</v>
      </c>
      <c r="BW25" s="32">
        <v>116.50972740020116</v>
      </c>
      <c r="BX25" s="32">
        <v>118.59945234251686</v>
      </c>
      <c r="BY25" s="32">
        <v>109.91111223814137</v>
      </c>
      <c r="BZ25" s="32">
        <v>105.41738154931026</v>
      </c>
      <c r="CA25" s="32">
        <v>105.08048424274016</v>
      </c>
      <c r="CB25" s="32">
        <v>103.93404906104796</v>
      </c>
      <c r="CC25" s="32">
        <v>103.8632555486594</v>
      </c>
      <c r="CD25" s="32">
        <v>105.84806859648215</v>
      </c>
      <c r="CE25" s="32">
        <v>104.58012009061532</v>
      </c>
      <c r="CF25" s="32">
        <v>104.59976519198999</v>
      </c>
      <c r="CG25" s="32">
        <v>104.98219174066026</v>
      </c>
      <c r="CH25" s="32">
        <v>98.259053763030025</v>
      </c>
      <c r="CI25" s="32">
        <v>89.180456903944687</v>
      </c>
      <c r="CJ25" s="32">
        <v>85.918682602670472</v>
      </c>
      <c r="CK25" s="32">
        <v>91.124520699249729</v>
      </c>
      <c r="CL25" s="32">
        <v>93.942135759349952</v>
      </c>
      <c r="CM25" s="32">
        <v>92.941197777386066</v>
      </c>
      <c r="CN25" s="32">
        <v>92.459880792756849</v>
      </c>
      <c r="CO25" s="32">
        <v>94.679361310570471</v>
      </c>
      <c r="CP25" s="32">
        <v>91.750529416886806</v>
      </c>
      <c r="CQ25" s="32">
        <v>90.390711305018414</v>
      </c>
      <c r="CR25" s="32">
        <v>89.708714363015758</v>
      </c>
      <c r="CS25" s="32">
        <v>91.045429410649376</v>
      </c>
      <c r="CT25" s="32">
        <v>96.931069288633893</v>
      </c>
      <c r="CU25" s="32">
        <v>106.39013116000616</v>
      </c>
      <c r="CV25" s="32">
        <v>106.66456975683053</v>
      </c>
      <c r="CW25" s="32">
        <v>110.63988095186869</v>
      </c>
      <c r="CX25" s="32">
        <v>104.7161383723095</v>
      </c>
      <c r="CY25" s="32">
        <v>116.61997103576104</v>
      </c>
      <c r="CZ25" s="32">
        <v>115.64780802279921</v>
      </c>
      <c r="DA25" s="32">
        <v>113.16682304627528</v>
      </c>
      <c r="DB25" s="32">
        <v>111.06239566473317</v>
      </c>
      <c r="DC25" s="32">
        <v>113.63803128431474</v>
      </c>
      <c r="DD25" s="32">
        <v>111.77818167495526</v>
      </c>
      <c r="DE25" s="32">
        <v>114.14458665210617</v>
      </c>
      <c r="DF25" s="32">
        <v>113.89840065232876</v>
      </c>
      <c r="DG25" s="32">
        <v>111.1</v>
      </c>
      <c r="DH25" s="32">
        <v>110.2</v>
      </c>
      <c r="DI25" s="32">
        <v>108.6</v>
      </c>
      <c r="DJ25" s="32">
        <v>108</v>
      </c>
      <c r="DK25" s="32">
        <v>101.1</v>
      </c>
      <c r="DL25" s="32">
        <v>101.6</v>
      </c>
      <c r="DM25" s="32">
        <v>102.3</v>
      </c>
      <c r="DN25" s="32">
        <v>108.4</v>
      </c>
      <c r="DO25" s="32">
        <v>108.4</v>
      </c>
      <c r="DP25" s="32">
        <v>115.1</v>
      </c>
      <c r="DQ25" s="32">
        <v>111.5</v>
      </c>
      <c r="DR25" s="32">
        <v>106.6</v>
      </c>
      <c r="DS25" s="32">
        <v>115.1</v>
      </c>
      <c r="DT25" s="32">
        <v>122.4</v>
      </c>
      <c r="DU25" s="32">
        <v>112.3</v>
      </c>
      <c r="DV25" s="32">
        <v>117.8</v>
      </c>
      <c r="DW25" s="32">
        <v>119.8</v>
      </c>
      <c r="DX25" s="32">
        <v>118</v>
      </c>
      <c r="DY25" s="32">
        <v>119.5</v>
      </c>
      <c r="DZ25" s="32">
        <v>117.4</v>
      </c>
      <c r="EA25" s="32">
        <v>115</v>
      </c>
      <c r="EB25" s="32">
        <v>112.7</v>
      </c>
      <c r="EC25" s="32">
        <v>115.3</v>
      </c>
      <c r="ED25" s="32">
        <v>114.8</v>
      </c>
      <c r="EE25" s="32">
        <v>110.8</v>
      </c>
      <c r="EF25" s="32">
        <v>109.3</v>
      </c>
      <c r="EG25" s="32">
        <v>109.6</v>
      </c>
      <c r="EH25" s="32">
        <v>112.5</v>
      </c>
      <c r="EI25" s="32">
        <v>110.1</v>
      </c>
      <c r="EJ25" s="32">
        <v>111.4</v>
      </c>
      <c r="EK25" s="32">
        <v>109.6</v>
      </c>
      <c r="EL25" s="32">
        <v>108.8</v>
      </c>
      <c r="EM25" s="32">
        <v>108</v>
      </c>
      <c r="EN25" s="32">
        <v>108.1</v>
      </c>
      <c r="EO25" s="32">
        <v>106.7</v>
      </c>
      <c r="EP25" s="32">
        <v>110.8</v>
      </c>
      <c r="EQ25" s="32">
        <v>107.8</v>
      </c>
      <c r="ER25" s="32">
        <v>102.3</v>
      </c>
      <c r="ES25" s="32">
        <v>112.1</v>
      </c>
      <c r="ET25" s="32">
        <v>100.79393135119918</v>
      </c>
      <c r="EU25" s="32">
        <v>96.259637150352049</v>
      </c>
      <c r="EV25" s="32">
        <v>96.7</v>
      </c>
      <c r="EW25" s="32">
        <v>95.6</v>
      </c>
      <c r="EX25" s="32">
        <v>92</v>
      </c>
      <c r="EY25" s="32">
        <v>92.4</v>
      </c>
      <c r="EZ25" s="32">
        <v>90.1</v>
      </c>
      <c r="FA25" s="32">
        <v>89.9</v>
      </c>
      <c r="FB25" s="32">
        <v>89.5</v>
      </c>
      <c r="FC25" s="32">
        <v>83.8</v>
      </c>
      <c r="FD25" s="32">
        <v>82.8</v>
      </c>
      <c r="FE25" s="32">
        <v>75.900000000000006</v>
      </c>
      <c r="FF25" s="32">
        <v>67.548523158743919</v>
      </c>
      <c r="FG25" s="32">
        <v>70.3</v>
      </c>
      <c r="FH25" s="32">
        <v>70.599999999999994</v>
      </c>
      <c r="FI25" s="32">
        <v>71.8</v>
      </c>
      <c r="FJ25" s="32">
        <v>74.384308033721311</v>
      </c>
      <c r="FK25" s="32">
        <v>77.5</v>
      </c>
      <c r="FL25" s="32">
        <v>86.1</v>
      </c>
      <c r="FM25" s="33">
        <v>85.9</v>
      </c>
      <c r="FN25" s="33">
        <v>88.3</v>
      </c>
      <c r="FO25" s="33">
        <v>84.8</v>
      </c>
      <c r="FP25" s="33">
        <v>87.4</v>
      </c>
      <c r="FQ25" s="33">
        <v>96</v>
      </c>
      <c r="FR25" s="33">
        <v>107.9</v>
      </c>
      <c r="FS25" s="33">
        <v>110.4</v>
      </c>
      <c r="FT25" s="33">
        <v>117.1</v>
      </c>
      <c r="FU25" s="33">
        <v>114.00389167180884</v>
      </c>
      <c r="FV25" s="33">
        <v>115.6</v>
      </c>
      <c r="FW25" s="33">
        <v>113.8</v>
      </c>
      <c r="FX25" s="33">
        <v>102.2</v>
      </c>
      <c r="FY25" s="33">
        <v>103.5</v>
      </c>
      <c r="FZ25" s="33">
        <v>111.43791936865891</v>
      </c>
      <c r="GA25" s="33">
        <v>130.9</v>
      </c>
      <c r="GB25" s="24">
        <v>127.8</v>
      </c>
      <c r="GC25" s="24">
        <v>125.8</v>
      </c>
      <c r="GD25" s="33">
        <v>132.5</v>
      </c>
      <c r="GE25" s="24">
        <v>128.9</v>
      </c>
      <c r="GF25" s="33">
        <v>126.9</v>
      </c>
      <c r="GG25" s="33">
        <v>125.9</v>
      </c>
      <c r="GH25" s="33">
        <v>126.7</v>
      </c>
      <c r="GI25" s="33">
        <v>127.39534271945557</v>
      </c>
      <c r="GJ25" s="33">
        <v>129.01202893794263</v>
      </c>
      <c r="GK25" s="33">
        <v>131.1</v>
      </c>
      <c r="GL25" s="172">
        <v>124.52585107979023</v>
      </c>
      <c r="GM25" s="172">
        <v>109.4</v>
      </c>
      <c r="GN25" s="172">
        <v>110.93883699999878</v>
      </c>
      <c r="GO25" s="172">
        <v>108.77309375261594</v>
      </c>
      <c r="GP25" s="172">
        <v>112.29479424067841</v>
      </c>
      <c r="GQ25" s="172">
        <v>113.49738666703978</v>
      </c>
      <c r="GR25" s="172">
        <v>112.70058987347636</v>
      </c>
      <c r="GS25" s="172">
        <v>114.08206881438892</v>
      </c>
      <c r="GT25" s="172">
        <v>113.38019752675244</v>
      </c>
      <c r="GU25" s="172">
        <v>112.2885135495263</v>
      </c>
      <c r="GV25" s="172">
        <v>114.99043892498335</v>
      </c>
      <c r="GW25" s="172">
        <v>110.82372966657286</v>
      </c>
      <c r="GX25" s="172">
        <v>108.70386082111912</v>
      </c>
      <c r="GY25" s="172">
        <v>109</v>
      </c>
      <c r="GZ25" s="172">
        <v>110</v>
      </c>
      <c r="HA25" s="172">
        <v>115.7</v>
      </c>
      <c r="HB25" s="172">
        <v>108.8</v>
      </c>
      <c r="HC25" s="172">
        <v>108.4</v>
      </c>
      <c r="HD25" s="176">
        <v>107.494135547851</v>
      </c>
      <c r="HE25" s="176">
        <v>111.07877464682301</v>
      </c>
      <c r="HF25" s="176">
        <v>108.4</v>
      </c>
      <c r="HG25" s="176">
        <v>108.7</v>
      </c>
      <c r="HH25" s="176">
        <v>108.4</v>
      </c>
      <c r="HI25" s="176">
        <v>108.5</v>
      </c>
      <c r="HJ25" s="176">
        <v>115.612552959892</v>
      </c>
      <c r="HK25" s="176">
        <v>114.607352509759</v>
      </c>
      <c r="HL25" s="176">
        <v>114.8</v>
      </c>
      <c r="HM25" s="176">
        <v>108.1</v>
      </c>
      <c r="HN25" s="176">
        <v>105.5</v>
      </c>
      <c r="HO25" s="176">
        <v>103.2</v>
      </c>
      <c r="HP25" s="176">
        <v>108.1</v>
      </c>
      <c r="HQ25" s="176">
        <v>106.4</v>
      </c>
      <c r="HR25" s="176">
        <v>108.2</v>
      </c>
      <c r="HS25" s="176">
        <v>112.8</v>
      </c>
      <c r="HT25" s="176">
        <v>112</v>
      </c>
      <c r="HU25" s="176">
        <v>114.1</v>
      </c>
      <c r="HV25" s="176">
        <v>113.8</v>
      </c>
      <c r="HW25" s="176">
        <v>114.5</v>
      </c>
      <c r="HX25" s="176">
        <v>113</v>
      </c>
      <c r="HY25" s="176">
        <v>115</v>
      </c>
      <c r="HZ25" s="176">
        <v>122.4</v>
      </c>
      <c r="IA25" s="176">
        <v>121.8</v>
      </c>
      <c r="IB25" s="176">
        <v>118.6</v>
      </c>
      <c r="IC25" s="176">
        <v>112.9</v>
      </c>
      <c r="ID25" s="176">
        <v>114.2</v>
      </c>
      <c r="IE25" s="176">
        <v>112</v>
      </c>
      <c r="IF25" s="176">
        <v>107.5</v>
      </c>
      <c r="IG25" s="176">
        <v>109.3</v>
      </c>
      <c r="IH25" s="176">
        <v>113.7</v>
      </c>
      <c r="II25" s="176">
        <v>104.8</v>
      </c>
    </row>
    <row r="26" spans="1:243">
      <c r="A26" s="186"/>
      <c r="B26" s="7" t="str">
        <f>IF('0'!A1=1,"Черкаська","Cherkasy")</f>
        <v>Черкаська</v>
      </c>
      <c r="C26" s="32" t="s">
        <v>0</v>
      </c>
      <c r="D26" s="32">
        <v>119.56076425760369</v>
      </c>
      <c r="E26" s="32">
        <v>123.42511750886732</v>
      </c>
      <c r="F26" s="32">
        <v>115.27239865905648</v>
      </c>
      <c r="G26" s="32">
        <v>113.12375695131279</v>
      </c>
      <c r="H26" s="32">
        <v>116.86631681785059</v>
      </c>
      <c r="I26" s="32">
        <v>122.23805939507821</v>
      </c>
      <c r="J26" s="32">
        <v>113.5</v>
      </c>
      <c r="K26" s="32">
        <v>116.55209090430648</v>
      </c>
      <c r="L26" s="32">
        <v>114.687749134412</v>
      </c>
      <c r="M26" s="32">
        <v>114.65264457707956</v>
      </c>
      <c r="N26" s="32">
        <v>116.00136244496727</v>
      </c>
      <c r="O26" s="32">
        <v>126.66215186667573</v>
      </c>
      <c r="P26" s="32">
        <v>113.67720048790736</v>
      </c>
      <c r="Q26" s="32">
        <v>112.27404935599805</v>
      </c>
      <c r="R26" s="32">
        <v>120.84243954881285</v>
      </c>
      <c r="S26" s="32">
        <v>123.67303999942587</v>
      </c>
      <c r="T26" s="32">
        <v>127.85894952213781</v>
      </c>
      <c r="U26" s="32">
        <v>116.57933309555581</v>
      </c>
      <c r="V26" s="32">
        <v>118.37317804941286</v>
      </c>
      <c r="W26" s="32">
        <v>122.27695298756389</v>
      </c>
      <c r="X26" s="32">
        <v>123.85908735122518</v>
      </c>
      <c r="Y26" s="32">
        <v>121.90096125156413</v>
      </c>
      <c r="Z26" s="32">
        <v>120.8962332549587</v>
      </c>
      <c r="AA26" s="32">
        <v>127.73547672706883</v>
      </c>
      <c r="AB26" s="32">
        <v>136.69767119371488</v>
      </c>
      <c r="AC26" s="32">
        <v>136.86890236125882</v>
      </c>
      <c r="AD26" s="32">
        <v>131.23697642688819</v>
      </c>
      <c r="AE26" s="32">
        <v>127.75620208765784</v>
      </c>
      <c r="AF26" s="32">
        <v>122.76567666901008</v>
      </c>
      <c r="AG26" s="32">
        <v>122.92586038081993</v>
      </c>
      <c r="AH26" s="32">
        <v>123.45138333694771</v>
      </c>
      <c r="AI26" s="32">
        <v>124.13344994525825</v>
      </c>
      <c r="AJ26" s="32">
        <v>123.12509717881629</v>
      </c>
      <c r="AK26" s="32">
        <v>125.72372924205727</v>
      </c>
      <c r="AL26" s="32">
        <v>123.61147981453776</v>
      </c>
      <c r="AM26" s="32">
        <v>113.95780220059675</v>
      </c>
      <c r="AN26" s="32">
        <v>115.245660621548</v>
      </c>
      <c r="AO26" s="32">
        <v>115.88772221497926</v>
      </c>
      <c r="AP26" s="32">
        <v>117.86152234440004</v>
      </c>
      <c r="AQ26" s="32">
        <v>120.44305265913647</v>
      </c>
      <c r="AR26" s="32">
        <v>118.03382053026691</v>
      </c>
      <c r="AS26" s="32">
        <v>120.39552303295835</v>
      </c>
      <c r="AT26" s="32">
        <v>120.71738832530485</v>
      </c>
      <c r="AU26" s="32">
        <v>121.11530052840389</v>
      </c>
      <c r="AV26" s="32">
        <v>123.14499419465803</v>
      </c>
      <c r="AW26" s="32">
        <v>126.2</v>
      </c>
      <c r="AX26" s="32">
        <v>129.6843985352285</v>
      </c>
      <c r="AY26" s="32">
        <v>126.7</v>
      </c>
      <c r="AZ26" s="32">
        <v>126.5</v>
      </c>
      <c r="BA26" s="37">
        <v>128.69999999999999</v>
      </c>
      <c r="BB26" s="38">
        <v>127.4</v>
      </c>
      <c r="BC26" s="32">
        <v>125.8</v>
      </c>
      <c r="BD26" s="32">
        <v>126.16133232498014</v>
      </c>
      <c r="BE26" s="32">
        <v>122.4</v>
      </c>
      <c r="BF26" s="32">
        <v>120.3</v>
      </c>
      <c r="BG26" s="32">
        <v>115.49378285524854</v>
      </c>
      <c r="BH26" s="32">
        <v>112.92641631131717</v>
      </c>
      <c r="BI26" s="32">
        <v>112.58630284251872</v>
      </c>
      <c r="BJ26" s="32">
        <v>116.64325786080734</v>
      </c>
      <c r="BK26" s="32">
        <v>114.52459676452257</v>
      </c>
      <c r="BL26" s="32">
        <v>115.58806645957385</v>
      </c>
      <c r="BM26" s="32">
        <v>107.83369174675167</v>
      </c>
      <c r="BN26" s="38">
        <v>108.4</v>
      </c>
      <c r="BO26" s="32">
        <v>110.11350930092919</v>
      </c>
      <c r="BP26" s="32">
        <v>110.52655385176102</v>
      </c>
      <c r="BQ26" s="32">
        <v>112.94202281110145</v>
      </c>
      <c r="BR26" s="32">
        <v>111.3</v>
      </c>
      <c r="BS26" s="32">
        <v>112.88911241733534</v>
      </c>
      <c r="BT26" s="32">
        <v>114.55194705330243</v>
      </c>
      <c r="BU26" s="32">
        <v>110.78314200478584</v>
      </c>
      <c r="BV26" s="32">
        <v>107.23041358836127</v>
      </c>
      <c r="BW26" s="32">
        <v>113.69680098955185</v>
      </c>
      <c r="BX26" s="32">
        <v>113.33968461570591</v>
      </c>
      <c r="BY26" s="32">
        <v>110.43102451077056</v>
      </c>
      <c r="BZ26" s="32">
        <v>106.17495883041876</v>
      </c>
      <c r="CA26" s="32">
        <v>105.66665284229728</v>
      </c>
      <c r="CB26" s="32">
        <v>105.33533179808695</v>
      </c>
      <c r="CC26" s="32">
        <v>109.08082972528823</v>
      </c>
      <c r="CD26" s="32">
        <v>111.83776136083684</v>
      </c>
      <c r="CE26" s="32">
        <v>108.79207729785789</v>
      </c>
      <c r="CF26" s="32">
        <v>105.83044212428008</v>
      </c>
      <c r="CG26" s="32">
        <v>101.57864197674364</v>
      </c>
      <c r="CH26" s="32">
        <v>96.144808316912403</v>
      </c>
      <c r="CI26" s="32">
        <v>91.114251813823614</v>
      </c>
      <c r="CJ26" s="32">
        <v>87.17205046159485</v>
      </c>
      <c r="CK26" s="32">
        <v>90.506327941119309</v>
      </c>
      <c r="CL26" s="32">
        <v>92.625592653268754</v>
      </c>
      <c r="CM26" s="32">
        <v>93.010056563505728</v>
      </c>
      <c r="CN26" s="32">
        <v>90.998846080130747</v>
      </c>
      <c r="CO26" s="32">
        <v>86.833150263932609</v>
      </c>
      <c r="CP26" s="32">
        <v>84.278122798225652</v>
      </c>
      <c r="CQ26" s="32">
        <v>87.372296965836625</v>
      </c>
      <c r="CR26" s="32">
        <v>86.35085197947123</v>
      </c>
      <c r="CS26" s="32">
        <v>92.122290019079301</v>
      </c>
      <c r="CT26" s="32">
        <v>100.35075926785653</v>
      </c>
      <c r="CU26" s="32">
        <v>104.27651720303267</v>
      </c>
      <c r="CV26" s="32">
        <v>106.97664007369362</v>
      </c>
      <c r="CW26" s="32">
        <v>108.18194776433465</v>
      </c>
      <c r="CX26" s="32">
        <v>118.58773573779153</v>
      </c>
      <c r="CY26" s="32">
        <v>114.38205791086094</v>
      </c>
      <c r="CZ26" s="32">
        <v>118.85137344617597</v>
      </c>
      <c r="DA26" s="32">
        <v>116.75675005034299</v>
      </c>
      <c r="DB26" s="32">
        <v>114.96290632904991</v>
      </c>
      <c r="DC26" s="32">
        <v>114.69180170389934</v>
      </c>
      <c r="DD26" s="32">
        <v>112.83851241219594</v>
      </c>
      <c r="DE26" s="32">
        <v>115.73243272062004</v>
      </c>
      <c r="DF26" s="32">
        <v>109.55005101549072</v>
      </c>
      <c r="DG26" s="32">
        <v>110.7</v>
      </c>
      <c r="DH26" s="32">
        <v>112</v>
      </c>
      <c r="DI26" s="32">
        <v>112</v>
      </c>
      <c r="DJ26" s="32">
        <v>102.4</v>
      </c>
      <c r="DK26" s="32">
        <v>105.4</v>
      </c>
      <c r="DL26" s="32">
        <v>104.7</v>
      </c>
      <c r="DM26" s="32">
        <v>105.6</v>
      </c>
      <c r="DN26" s="32">
        <v>110</v>
      </c>
      <c r="DO26" s="32">
        <v>110</v>
      </c>
      <c r="DP26" s="32">
        <v>114.5</v>
      </c>
      <c r="DQ26" s="32">
        <v>111.5</v>
      </c>
      <c r="DR26" s="32">
        <v>116</v>
      </c>
      <c r="DS26" s="32">
        <v>118</v>
      </c>
      <c r="DT26" s="32">
        <v>116.6</v>
      </c>
      <c r="DU26" s="32">
        <v>116</v>
      </c>
      <c r="DV26" s="32">
        <v>115.9</v>
      </c>
      <c r="DW26" s="32">
        <v>123.3</v>
      </c>
      <c r="DX26" s="32">
        <v>115</v>
      </c>
      <c r="DY26" s="32">
        <v>116.7</v>
      </c>
      <c r="DZ26" s="32">
        <v>115.6</v>
      </c>
      <c r="EA26" s="32">
        <v>114.1</v>
      </c>
      <c r="EB26" s="32">
        <v>115.3</v>
      </c>
      <c r="EC26" s="32">
        <v>116</v>
      </c>
      <c r="ED26" s="32">
        <v>110.7</v>
      </c>
      <c r="EE26" s="32">
        <v>109.6</v>
      </c>
      <c r="EF26" s="32">
        <v>108</v>
      </c>
      <c r="EG26" s="32">
        <v>108.7</v>
      </c>
      <c r="EH26" s="32">
        <v>110.9</v>
      </c>
      <c r="EI26" s="32">
        <v>104.9</v>
      </c>
      <c r="EJ26" s="32">
        <v>112.4</v>
      </c>
      <c r="EK26" s="32">
        <v>109.5</v>
      </c>
      <c r="EL26" s="32">
        <v>107.4</v>
      </c>
      <c r="EM26" s="32">
        <v>105.2</v>
      </c>
      <c r="EN26" s="32">
        <v>105.7</v>
      </c>
      <c r="EO26" s="32">
        <v>105.7</v>
      </c>
      <c r="EP26" s="32">
        <v>107.4</v>
      </c>
      <c r="EQ26" s="32">
        <v>105</v>
      </c>
      <c r="ER26" s="32">
        <v>102.4</v>
      </c>
      <c r="ES26" s="32">
        <v>101.9</v>
      </c>
      <c r="ET26" s="32">
        <v>96.939616405372092</v>
      </c>
      <c r="EU26" s="32">
        <v>93.160090781348259</v>
      </c>
      <c r="EV26" s="32">
        <v>91.8</v>
      </c>
      <c r="EW26" s="32">
        <v>97.2</v>
      </c>
      <c r="EX26" s="32">
        <v>89.8</v>
      </c>
      <c r="EY26" s="32">
        <v>90.6</v>
      </c>
      <c r="EZ26" s="32">
        <v>88.6</v>
      </c>
      <c r="FA26" s="32">
        <v>85.4</v>
      </c>
      <c r="FB26" s="32">
        <v>84.6</v>
      </c>
      <c r="FC26" s="32">
        <v>82.6</v>
      </c>
      <c r="FD26" s="32">
        <v>82.4</v>
      </c>
      <c r="FE26" s="32">
        <v>76.099999999999994</v>
      </c>
      <c r="FF26" s="32">
        <v>69.858245159510304</v>
      </c>
      <c r="FG26" s="32">
        <v>74.599999999999994</v>
      </c>
      <c r="FH26" s="32">
        <v>71.2</v>
      </c>
      <c r="FI26" s="32">
        <v>68.900000000000006</v>
      </c>
      <c r="FJ26" s="32">
        <v>74.924351693662459</v>
      </c>
      <c r="FK26" s="32">
        <v>78.3</v>
      </c>
      <c r="FL26" s="32">
        <v>84.1</v>
      </c>
      <c r="FM26" s="33">
        <v>85.3</v>
      </c>
      <c r="FN26" s="33">
        <v>93</v>
      </c>
      <c r="FO26" s="33">
        <v>86.3</v>
      </c>
      <c r="FP26" s="33">
        <v>91.7</v>
      </c>
      <c r="FQ26" s="33">
        <v>101.2</v>
      </c>
      <c r="FR26" s="33">
        <v>109.6</v>
      </c>
      <c r="FS26" s="33">
        <v>106.2</v>
      </c>
      <c r="FT26" s="33">
        <v>120.6</v>
      </c>
      <c r="FU26" s="33">
        <v>124.09302604175966</v>
      </c>
      <c r="FV26" s="33">
        <v>117.5</v>
      </c>
      <c r="FW26" s="33">
        <v>117</v>
      </c>
      <c r="FX26" s="33">
        <v>106.4</v>
      </c>
      <c r="FY26" s="33">
        <v>109.8</v>
      </c>
      <c r="FZ26" s="33">
        <v>107.38129914920162</v>
      </c>
      <c r="GA26" s="33">
        <v>127.1</v>
      </c>
      <c r="GB26" s="24">
        <v>121.8</v>
      </c>
      <c r="GC26" s="24">
        <v>121.9</v>
      </c>
      <c r="GD26" s="33">
        <v>126.3</v>
      </c>
      <c r="GE26" s="24">
        <v>132.4</v>
      </c>
      <c r="GF26" s="33">
        <v>124.7</v>
      </c>
      <c r="GG26" s="33">
        <v>120.6</v>
      </c>
      <c r="GH26" s="33">
        <v>125.2</v>
      </c>
      <c r="GI26" s="33">
        <v>122.78591893444934</v>
      </c>
      <c r="GJ26" s="33">
        <v>126.54900060225674</v>
      </c>
      <c r="GK26" s="33">
        <v>124.7</v>
      </c>
      <c r="GL26" s="172">
        <v>124.16843022247947</v>
      </c>
      <c r="GM26" s="172">
        <v>110.4</v>
      </c>
      <c r="GN26" s="172">
        <v>112.45839054438278</v>
      </c>
      <c r="GO26" s="172">
        <v>110.58846356560443</v>
      </c>
      <c r="GP26" s="172">
        <v>111.98779364027305</v>
      </c>
      <c r="GQ26" s="172">
        <v>109.97979214980251</v>
      </c>
      <c r="GR26" s="172">
        <v>111.93196324855211</v>
      </c>
      <c r="GS26" s="172">
        <v>111.8500568308215</v>
      </c>
      <c r="GT26" s="172">
        <v>114.96324862619466</v>
      </c>
      <c r="GU26" s="172">
        <v>112.18219662797094</v>
      </c>
      <c r="GV26" s="172">
        <v>111.91191618231673</v>
      </c>
      <c r="GW26" s="172">
        <v>110.65427227922837</v>
      </c>
      <c r="GX26" s="172">
        <v>108.24776543424767</v>
      </c>
      <c r="GY26" s="172">
        <v>109.2</v>
      </c>
      <c r="GZ26" s="172">
        <v>109.3</v>
      </c>
      <c r="HA26" s="172">
        <v>112.9</v>
      </c>
      <c r="HB26" s="172">
        <v>111.8</v>
      </c>
      <c r="HC26" s="172">
        <v>108.4</v>
      </c>
      <c r="HD26" s="176">
        <v>105.865089554146</v>
      </c>
      <c r="HE26" s="176">
        <v>112.05035436411001</v>
      </c>
      <c r="HF26" s="176">
        <v>107.2</v>
      </c>
      <c r="HG26" s="176">
        <v>109.8</v>
      </c>
      <c r="HH26" s="176">
        <v>110.9</v>
      </c>
      <c r="HI26" s="176">
        <v>110</v>
      </c>
      <c r="HJ26" s="176">
        <v>112.22058912384</v>
      </c>
      <c r="HK26" s="176">
        <v>112.755876925026</v>
      </c>
      <c r="HL26" s="176">
        <v>112.3</v>
      </c>
      <c r="HM26" s="176">
        <v>109.1</v>
      </c>
      <c r="HN26" s="176">
        <v>105.9</v>
      </c>
      <c r="HO26" s="176">
        <v>100.3</v>
      </c>
      <c r="HP26" s="176">
        <v>108.2</v>
      </c>
      <c r="HQ26" s="176">
        <v>102</v>
      </c>
      <c r="HR26" s="176">
        <v>105.1</v>
      </c>
      <c r="HS26" s="176">
        <v>109.1</v>
      </c>
      <c r="HT26" s="176">
        <v>110.9</v>
      </c>
      <c r="HU26" s="176">
        <v>108.5</v>
      </c>
      <c r="HV26" s="176">
        <v>109.9</v>
      </c>
      <c r="HW26" s="176">
        <v>109.8</v>
      </c>
      <c r="HX26" s="176">
        <v>109</v>
      </c>
      <c r="HY26" s="176">
        <v>110.3</v>
      </c>
      <c r="HZ26" s="176">
        <v>114.2</v>
      </c>
      <c r="IA26" s="176">
        <v>119.7</v>
      </c>
      <c r="IB26" s="176">
        <v>110.9</v>
      </c>
      <c r="IC26" s="176">
        <v>108.9</v>
      </c>
      <c r="ID26" s="176">
        <v>109.9</v>
      </c>
      <c r="IE26" s="176">
        <v>104.7</v>
      </c>
      <c r="IF26" s="176">
        <v>103.3</v>
      </c>
      <c r="IG26" s="176">
        <v>107.2</v>
      </c>
      <c r="IH26" s="176">
        <v>110.9</v>
      </c>
      <c r="II26" s="176">
        <v>106.1</v>
      </c>
    </row>
    <row r="27" spans="1:243">
      <c r="A27" s="186"/>
      <c r="B27" s="8" t="str">
        <f>IF('0'!A1=1,"Чернівецька","Chernivtsi")</f>
        <v>Чернівецька</v>
      </c>
      <c r="C27" s="32" t="s">
        <v>0</v>
      </c>
      <c r="D27" s="32">
        <v>128.00361450335765</v>
      </c>
      <c r="E27" s="32">
        <v>124.4644704806654</v>
      </c>
      <c r="F27" s="32">
        <v>119.64285735182187</v>
      </c>
      <c r="G27" s="32">
        <v>115.87104093011138</v>
      </c>
      <c r="H27" s="32">
        <v>122.77845602488929</v>
      </c>
      <c r="I27" s="32">
        <v>121.85283622881421</v>
      </c>
      <c r="J27" s="32">
        <v>120.1</v>
      </c>
      <c r="K27" s="32">
        <v>125.03141632272268</v>
      </c>
      <c r="L27" s="32">
        <v>118.41463323461485</v>
      </c>
      <c r="M27" s="32">
        <v>113.87880291009483</v>
      </c>
      <c r="N27" s="32">
        <v>115.54255860056739</v>
      </c>
      <c r="O27" s="32">
        <v>121.72477328794204</v>
      </c>
      <c r="P27" s="32">
        <v>114.48347627121777</v>
      </c>
      <c r="Q27" s="32">
        <v>116.35607966669822</v>
      </c>
      <c r="R27" s="32">
        <v>117.54150977652743</v>
      </c>
      <c r="S27" s="32">
        <v>122.50530167777822</v>
      </c>
      <c r="T27" s="32">
        <v>126.78788364407988</v>
      </c>
      <c r="U27" s="32">
        <v>114.87401073967743</v>
      </c>
      <c r="V27" s="32">
        <v>119.4703454963844</v>
      </c>
      <c r="W27" s="32">
        <v>118.54088455877336</v>
      </c>
      <c r="X27" s="32">
        <v>115.6118165900624</v>
      </c>
      <c r="Y27" s="32">
        <v>117.10700057812782</v>
      </c>
      <c r="Z27" s="32">
        <v>113.09512737266952</v>
      </c>
      <c r="AA27" s="32">
        <v>129.11050266008951</v>
      </c>
      <c r="AB27" s="32">
        <v>133.9</v>
      </c>
      <c r="AC27" s="32">
        <v>136.7093763078424</v>
      </c>
      <c r="AD27" s="32">
        <v>134.2173175726482</v>
      </c>
      <c r="AE27" s="32">
        <v>129.82517324944661</v>
      </c>
      <c r="AF27" s="32">
        <v>123.99654698552746</v>
      </c>
      <c r="AG27" s="32">
        <v>127.13822608568741</v>
      </c>
      <c r="AH27" s="32">
        <v>122.64766005263489</v>
      </c>
      <c r="AI27" s="32">
        <v>124.73594957974178</v>
      </c>
      <c r="AJ27" s="32">
        <v>123.72033725844685</v>
      </c>
      <c r="AK27" s="32">
        <v>125.70683156358808</v>
      </c>
      <c r="AL27" s="32">
        <v>120.78734581832667</v>
      </c>
      <c r="AM27" s="32">
        <v>118.13254414450728</v>
      </c>
      <c r="AN27" s="32">
        <v>117.32930949775864</v>
      </c>
      <c r="AO27" s="32">
        <v>116.5257195840454</v>
      </c>
      <c r="AP27" s="32">
        <v>119.86106748979455</v>
      </c>
      <c r="AQ27" s="32">
        <v>124.11475762948014</v>
      </c>
      <c r="AR27" s="32">
        <v>120.15665874481627</v>
      </c>
      <c r="AS27" s="32">
        <v>128.58420220787792</v>
      </c>
      <c r="AT27" s="32">
        <v>127.68496993556431</v>
      </c>
      <c r="AU27" s="32">
        <v>127.21166126726516</v>
      </c>
      <c r="AV27" s="32">
        <v>130.60977032894141</v>
      </c>
      <c r="AW27" s="32">
        <v>129.19999999999999</v>
      </c>
      <c r="AX27" s="32">
        <v>137.15768068697841</v>
      </c>
      <c r="AY27" s="32">
        <v>125.5</v>
      </c>
      <c r="AZ27" s="32">
        <v>124.9</v>
      </c>
      <c r="BA27" s="37">
        <v>131.19999999999999</v>
      </c>
      <c r="BB27" s="38">
        <v>128.4</v>
      </c>
      <c r="BC27" s="32">
        <v>124.08722957561109</v>
      </c>
      <c r="BD27" s="32">
        <v>123.53822301071197</v>
      </c>
      <c r="BE27" s="32">
        <v>116.6</v>
      </c>
      <c r="BF27" s="32">
        <v>121.2</v>
      </c>
      <c r="BG27" s="32">
        <v>113.74599836239466</v>
      </c>
      <c r="BH27" s="32">
        <v>109.96461090847792</v>
      </c>
      <c r="BI27" s="32">
        <v>108.66558710729784</v>
      </c>
      <c r="BJ27" s="32">
        <v>114.54381692932064</v>
      </c>
      <c r="BK27" s="32">
        <v>117.851280262015</v>
      </c>
      <c r="BL27" s="32">
        <v>116.25352739950513</v>
      </c>
      <c r="BM27" s="32">
        <v>106.46620623130126</v>
      </c>
      <c r="BN27" s="38">
        <v>111.1</v>
      </c>
      <c r="BO27" s="32">
        <v>112.8405007432722</v>
      </c>
      <c r="BP27" s="32">
        <v>115.56698604385983</v>
      </c>
      <c r="BQ27" s="32">
        <v>117.2918285626241</v>
      </c>
      <c r="BR27" s="32">
        <v>112.5</v>
      </c>
      <c r="BS27" s="32">
        <v>113.80391967296492</v>
      </c>
      <c r="BT27" s="32">
        <v>113.16681216874848</v>
      </c>
      <c r="BU27" s="32">
        <v>113.45508431965501</v>
      </c>
      <c r="BV27" s="32">
        <v>107.97944606299306</v>
      </c>
      <c r="BW27" s="32">
        <v>111.22595628844758</v>
      </c>
      <c r="BX27" s="32">
        <v>113.08976362014275</v>
      </c>
      <c r="BY27" s="32">
        <v>111.34436169963303</v>
      </c>
      <c r="BZ27" s="32">
        <v>103.9183339410469</v>
      </c>
      <c r="CA27" s="32">
        <v>104.64345604615006</v>
      </c>
      <c r="CB27" s="32">
        <v>105.51199383959595</v>
      </c>
      <c r="CC27" s="32">
        <v>103.90731677027595</v>
      </c>
      <c r="CD27" s="32">
        <v>104.66347721241624</v>
      </c>
      <c r="CE27" s="32">
        <v>108.66392474517203</v>
      </c>
      <c r="CF27" s="32">
        <v>111.19554561232272</v>
      </c>
      <c r="CG27" s="32">
        <v>109.43491471954974</v>
      </c>
      <c r="CH27" s="32">
        <v>103.49343838552639</v>
      </c>
      <c r="CI27" s="32">
        <v>94.273658732454464</v>
      </c>
      <c r="CJ27" s="32">
        <v>92.847635513594724</v>
      </c>
      <c r="CK27" s="32">
        <v>95.671569273099337</v>
      </c>
      <c r="CL27" s="32">
        <v>98.678881021109149</v>
      </c>
      <c r="CM27" s="32">
        <v>98.256729764318933</v>
      </c>
      <c r="CN27" s="32">
        <v>98.303528555302549</v>
      </c>
      <c r="CO27" s="32">
        <v>97.904934792086536</v>
      </c>
      <c r="CP27" s="32">
        <v>96.247948967222442</v>
      </c>
      <c r="CQ27" s="32">
        <v>94.277987995018449</v>
      </c>
      <c r="CR27" s="32">
        <v>90.434282437022318</v>
      </c>
      <c r="CS27" s="32">
        <v>91.441967902727725</v>
      </c>
      <c r="CT27" s="32">
        <v>98.779842833218595</v>
      </c>
      <c r="CU27" s="32">
        <v>107.14684517854447</v>
      </c>
      <c r="CV27" s="32">
        <v>107.49866564557107</v>
      </c>
      <c r="CW27" s="32">
        <v>107.95639388314677</v>
      </c>
      <c r="CX27" s="32">
        <v>109.31472686855177</v>
      </c>
      <c r="CY27" s="32">
        <v>116.44209971092191</v>
      </c>
      <c r="CZ27" s="32">
        <v>116.23862767585113</v>
      </c>
      <c r="DA27" s="32">
        <v>112.47560681767416</v>
      </c>
      <c r="DB27" s="32">
        <v>111.50539057890454</v>
      </c>
      <c r="DC27" s="32">
        <v>110.93428374639593</v>
      </c>
      <c r="DD27" s="32">
        <v>113.49536939996655</v>
      </c>
      <c r="DE27" s="32">
        <v>114.37770813990853</v>
      </c>
      <c r="DF27" s="32">
        <v>109.72451527059029</v>
      </c>
      <c r="DG27" s="32">
        <v>107.5</v>
      </c>
      <c r="DH27" s="32">
        <v>107.2</v>
      </c>
      <c r="DI27" s="32">
        <v>105.3</v>
      </c>
      <c r="DJ27" s="32">
        <v>106.4</v>
      </c>
      <c r="DK27" s="32">
        <v>99.3</v>
      </c>
      <c r="DL27" s="32">
        <v>100</v>
      </c>
      <c r="DM27" s="32">
        <v>103.8</v>
      </c>
      <c r="DN27" s="32">
        <v>106.5</v>
      </c>
      <c r="DO27" s="32">
        <v>108.4</v>
      </c>
      <c r="DP27" s="32">
        <v>108.6</v>
      </c>
      <c r="DQ27" s="32">
        <v>109.6</v>
      </c>
      <c r="DR27" s="32">
        <v>108.9</v>
      </c>
      <c r="DS27" s="32">
        <v>119.6</v>
      </c>
      <c r="DT27" s="32">
        <v>118.3</v>
      </c>
      <c r="DU27" s="32">
        <v>119.5</v>
      </c>
      <c r="DV27" s="32">
        <v>118.3</v>
      </c>
      <c r="DW27" s="32">
        <v>122.4</v>
      </c>
      <c r="DX27" s="32">
        <v>120.2</v>
      </c>
      <c r="DY27" s="32">
        <v>120.1</v>
      </c>
      <c r="DZ27" s="32">
        <v>116.8</v>
      </c>
      <c r="EA27" s="32">
        <v>113.8</v>
      </c>
      <c r="EB27" s="32">
        <v>117.2</v>
      </c>
      <c r="EC27" s="32">
        <v>116.1</v>
      </c>
      <c r="ED27" s="32">
        <v>114.9</v>
      </c>
      <c r="EE27" s="32">
        <v>108.8</v>
      </c>
      <c r="EF27" s="32">
        <v>110.2</v>
      </c>
      <c r="EG27" s="32">
        <v>108.5</v>
      </c>
      <c r="EH27" s="32">
        <v>110.5</v>
      </c>
      <c r="EI27" s="32">
        <v>105.5</v>
      </c>
      <c r="EJ27" s="32">
        <v>108.4</v>
      </c>
      <c r="EK27" s="32">
        <v>106.6</v>
      </c>
      <c r="EL27" s="32">
        <v>110</v>
      </c>
      <c r="EM27" s="32">
        <v>107.6</v>
      </c>
      <c r="EN27" s="32">
        <v>104.6</v>
      </c>
      <c r="EO27" s="32">
        <v>106.9</v>
      </c>
      <c r="EP27" s="32">
        <v>109</v>
      </c>
      <c r="EQ27" s="32">
        <v>104.9</v>
      </c>
      <c r="ER27" s="32">
        <v>103.6</v>
      </c>
      <c r="ES27" s="32">
        <v>102</v>
      </c>
      <c r="ET27" s="32">
        <v>97.261694982346313</v>
      </c>
      <c r="EU27" s="32">
        <v>95.980803929054687</v>
      </c>
      <c r="EV27" s="32">
        <v>96.5</v>
      </c>
      <c r="EW27" s="32">
        <v>93.9</v>
      </c>
      <c r="EX27" s="32">
        <v>85.9</v>
      </c>
      <c r="EY27" s="32">
        <v>87.5</v>
      </c>
      <c r="EZ27" s="32">
        <v>87.4</v>
      </c>
      <c r="FA27" s="32">
        <v>84.8</v>
      </c>
      <c r="FB27" s="32">
        <v>83.3</v>
      </c>
      <c r="FC27" s="32">
        <v>82.3</v>
      </c>
      <c r="FD27" s="32">
        <v>80.900000000000006</v>
      </c>
      <c r="FE27" s="32">
        <v>75.5</v>
      </c>
      <c r="FF27" s="32">
        <v>67.806736229182249</v>
      </c>
      <c r="FG27" s="32">
        <v>69.900000000000006</v>
      </c>
      <c r="FH27" s="32">
        <v>70.099999999999994</v>
      </c>
      <c r="FI27" s="32">
        <v>71.2</v>
      </c>
      <c r="FJ27" s="32">
        <v>75.576778920438798</v>
      </c>
      <c r="FK27" s="32">
        <v>77.599999999999994</v>
      </c>
      <c r="FL27" s="32">
        <v>87.4</v>
      </c>
      <c r="FM27" s="33">
        <v>87</v>
      </c>
      <c r="FN27" s="33">
        <v>94.5</v>
      </c>
      <c r="FO27" s="33">
        <v>86.5</v>
      </c>
      <c r="FP27" s="33">
        <v>91.3</v>
      </c>
      <c r="FQ27" s="33">
        <v>101</v>
      </c>
      <c r="FR27" s="33">
        <v>114.3</v>
      </c>
      <c r="FS27" s="33">
        <v>116.3</v>
      </c>
      <c r="FT27" s="33">
        <v>121.2</v>
      </c>
      <c r="FU27" s="33">
        <v>121.21538998772236</v>
      </c>
      <c r="FV27" s="33">
        <v>124.4</v>
      </c>
      <c r="FW27" s="33">
        <v>120.4</v>
      </c>
      <c r="FX27" s="33">
        <v>103.2</v>
      </c>
      <c r="FY27" s="33">
        <v>114</v>
      </c>
      <c r="FZ27" s="33">
        <v>113.17321831993949</v>
      </c>
      <c r="GA27" s="33">
        <v>133.4</v>
      </c>
      <c r="GB27" s="24">
        <v>129.5</v>
      </c>
      <c r="GC27" s="24">
        <v>130.4</v>
      </c>
      <c r="GD27" s="33">
        <v>130.1</v>
      </c>
      <c r="GE27" s="24">
        <v>128.30000000000001</v>
      </c>
      <c r="GF27" s="33">
        <v>130.5</v>
      </c>
      <c r="GG27" s="33">
        <v>126.7</v>
      </c>
      <c r="GH27" s="33">
        <v>124.4</v>
      </c>
      <c r="GI27" s="33">
        <v>128.8833709618128</v>
      </c>
      <c r="GJ27" s="33">
        <v>133.90020366065403</v>
      </c>
      <c r="GK27" s="33">
        <v>127.6</v>
      </c>
      <c r="GL27" s="172">
        <v>127.27008400502838</v>
      </c>
      <c r="GM27" s="172">
        <v>110.8</v>
      </c>
      <c r="GN27" s="172">
        <v>112.5465858375029</v>
      </c>
      <c r="GO27" s="172">
        <v>110.77192941935625</v>
      </c>
      <c r="GP27" s="172">
        <v>110.50759580948993</v>
      </c>
      <c r="GQ27" s="172">
        <v>115.94372562944845</v>
      </c>
      <c r="GR27" s="172">
        <v>111.49049677217363</v>
      </c>
      <c r="GS27" s="172">
        <v>112.46492838342843</v>
      </c>
      <c r="GT27" s="172">
        <v>113.59446097707149</v>
      </c>
      <c r="GU27" s="172">
        <v>112.67274435020416</v>
      </c>
      <c r="GV27" s="172">
        <v>113.13899166387901</v>
      </c>
      <c r="GW27" s="172">
        <v>113.87912974323828</v>
      </c>
      <c r="GX27" s="172">
        <v>114.28370858416524</v>
      </c>
      <c r="GY27" s="172">
        <v>109.4</v>
      </c>
      <c r="GZ27" s="172">
        <v>109.2</v>
      </c>
      <c r="HA27" s="172">
        <v>107.8</v>
      </c>
      <c r="HB27" s="172">
        <v>112</v>
      </c>
      <c r="HC27" s="172">
        <v>106.2</v>
      </c>
      <c r="HD27" s="176">
        <v>107.744832855374</v>
      </c>
      <c r="HE27" s="176">
        <v>111.961803386082</v>
      </c>
      <c r="HF27" s="176">
        <v>108.5</v>
      </c>
      <c r="HG27" s="176">
        <v>111.6</v>
      </c>
      <c r="HH27" s="176">
        <v>109.3</v>
      </c>
      <c r="HI27" s="176">
        <v>106</v>
      </c>
      <c r="HJ27" s="176">
        <v>102.396575245134</v>
      </c>
      <c r="HK27" s="176">
        <v>113.727021474563</v>
      </c>
      <c r="HL27" s="176">
        <v>114.2</v>
      </c>
      <c r="HM27" s="176">
        <v>108.7</v>
      </c>
      <c r="HN27" s="176">
        <v>96.1</v>
      </c>
      <c r="HO27" s="176">
        <v>99.7</v>
      </c>
      <c r="HP27" s="176">
        <v>107.1</v>
      </c>
      <c r="HQ27" s="176">
        <v>106.1</v>
      </c>
      <c r="HR27" s="176">
        <v>109.5</v>
      </c>
      <c r="HS27" s="176">
        <v>114.6</v>
      </c>
      <c r="HT27" s="176">
        <v>116.8</v>
      </c>
      <c r="HU27" s="176">
        <v>115.3</v>
      </c>
      <c r="HV27" s="176">
        <v>116.9</v>
      </c>
      <c r="HW27" s="176">
        <v>111.7</v>
      </c>
      <c r="HX27" s="176">
        <v>112.4</v>
      </c>
      <c r="HY27" s="176">
        <v>121</v>
      </c>
      <c r="HZ27" s="176">
        <v>131.80000000000001</v>
      </c>
      <c r="IA27" s="176">
        <v>126.3</v>
      </c>
      <c r="IB27" s="176">
        <v>116.6</v>
      </c>
      <c r="IC27" s="176">
        <v>110.7</v>
      </c>
      <c r="ID27" s="176">
        <v>109.2</v>
      </c>
      <c r="IE27" s="176">
        <v>101.3</v>
      </c>
      <c r="IF27" s="176">
        <v>100.4</v>
      </c>
      <c r="IG27" s="176">
        <v>103.6</v>
      </c>
      <c r="IH27" s="176">
        <v>111.3</v>
      </c>
      <c r="II27" s="176">
        <v>107.1</v>
      </c>
    </row>
    <row r="28" spans="1:243">
      <c r="A28" s="186"/>
      <c r="B28" s="8" t="str">
        <f>IF('0'!A1=1,"Чернігівська","Chernihiv")</f>
        <v>Чернігівська</v>
      </c>
      <c r="C28" s="32" t="s">
        <v>0</v>
      </c>
      <c r="D28" s="32">
        <v>123.06594693193476</v>
      </c>
      <c r="E28" s="32">
        <v>120.86040550945518</v>
      </c>
      <c r="F28" s="32">
        <v>124.73530843370203</v>
      </c>
      <c r="G28" s="32">
        <v>119.960535805578</v>
      </c>
      <c r="H28" s="32">
        <v>122.35866197732658</v>
      </c>
      <c r="I28" s="32">
        <v>125.62956325569569</v>
      </c>
      <c r="J28" s="32">
        <v>118.6</v>
      </c>
      <c r="K28" s="32">
        <v>118.67923529809083</v>
      </c>
      <c r="L28" s="32">
        <v>113.96929096201919</v>
      </c>
      <c r="M28" s="32">
        <v>116.82089770618275</v>
      </c>
      <c r="N28" s="32">
        <v>111.17914260182144</v>
      </c>
      <c r="O28" s="32">
        <v>125.54243094152298</v>
      </c>
      <c r="P28" s="32">
        <v>115.14464855206396</v>
      </c>
      <c r="Q28" s="32">
        <v>112.11545472759288</v>
      </c>
      <c r="R28" s="32">
        <v>111.425949110823</v>
      </c>
      <c r="S28" s="32">
        <v>117.13369823527496</v>
      </c>
      <c r="T28" s="32">
        <v>119.99664535311844</v>
      </c>
      <c r="U28" s="32">
        <v>115.05865566956983</v>
      </c>
      <c r="V28" s="32">
        <v>115.00782524001494</v>
      </c>
      <c r="W28" s="32">
        <v>119.56659596726463</v>
      </c>
      <c r="X28" s="32">
        <v>120.03489110508502</v>
      </c>
      <c r="Y28" s="32">
        <v>115.5333407502719</v>
      </c>
      <c r="Z28" s="32">
        <v>116.3603485485543</v>
      </c>
      <c r="AA28" s="32">
        <v>117.81910814245587</v>
      </c>
      <c r="AB28" s="32">
        <v>124.6962698221853</v>
      </c>
      <c r="AC28" s="32">
        <v>132.12435451580484</v>
      </c>
      <c r="AD28" s="32">
        <v>126.82946882645599</v>
      </c>
      <c r="AE28" s="32">
        <v>121.63457591549253</v>
      </c>
      <c r="AF28" s="32">
        <v>122.10929105560849</v>
      </c>
      <c r="AG28" s="32">
        <v>118.0971342269028</v>
      </c>
      <c r="AH28" s="32">
        <v>122.46670073784624</v>
      </c>
      <c r="AI28" s="32">
        <v>122.6802931564574</v>
      </c>
      <c r="AJ28" s="32">
        <v>117.23670642934138</v>
      </c>
      <c r="AK28" s="32">
        <v>123.73782390862317</v>
      </c>
      <c r="AL28" s="32">
        <v>118.46406985237424</v>
      </c>
      <c r="AM28" s="32">
        <v>113.15056888460691</v>
      </c>
      <c r="AN28" s="32">
        <v>115.35969225048906</v>
      </c>
      <c r="AO28" s="32">
        <v>113.21993586820308</v>
      </c>
      <c r="AP28" s="32">
        <v>117.24331658927059</v>
      </c>
      <c r="AQ28" s="32">
        <v>121.19889039824704</v>
      </c>
      <c r="AR28" s="32">
        <v>119.91062625581799</v>
      </c>
      <c r="AS28" s="32">
        <v>123.50148267561153</v>
      </c>
      <c r="AT28" s="32">
        <v>121.30129828400935</v>
      </c>
      <c r="AU28" s="32">
        <v>117.81056394459547</v>
      </c>
      <c r="AV28" s="32">
        <v>125.49259605527288</v>
      </c>
      <c r="AW28" s="32">
        <v>127.1</v>
      </c>
      <c r="AX28" s="32">
        <v>130.19413358097378</v>
      </c>
      <c r="AY28" s="32">
        <v>128.80000000000001</v>
      </c>
      <c r="AZ28" s="32">
        <v>124.2</v>
      </c>
      <c r="BA28" s="37">
        <v>130.80000000000001</v>
      </c>
      <c r="BB28" s="38">
        <v>129.19999999999999</v>
      </c>
      <c r="BC28" s="32">
        <v>124.94802271653663</v>
      </c>
      <c r="BD28" s="32">
        <v>120.48113812492838</v>
      </c>
      <c r="BE28" s="32">
        <v>121.7</v>
      </c>
      <c r="BF28" s="32">
        <v>118.1</v>
      </c>
      <c r="BG28" s="32">
        <v>115.50094324943801</v>
      </c>
      <c r="BH28" s="32">
        <v>110.98589854150319</v>
      </c>
      <c r="BI28" s="32">
        <v>108.23592051401957</v>
      </c>
      <c r="BJ28" s="32">
        <v>114.71046275003896</v>
      </c>
      <c r="BK28" s="32">
        <v>113.18532810731455</v>
      </c>
      <c r="BL28" s="32">
        <v>111.79401291610267</v>
      </c>
      <c r="BM28" s="32">
        <v>105.62109672508315</v>
      </c>
      <c r="BN28" s="38">
        <v>106.8</v>
      </c>
      <c r="BO28" s="32">
        <v>111.82551022501598</v>
      </c>
      <c r="BP28" s="32">
        <v>112.74792421445504</v>
      </c>
      <c r="BQ28" s="32">
        <v>116.5516457311297</v>
      </c>
      <c r="BR28" s="32">
        <v>115.6</v>
      </c>
      <c r="BS28" s="32">
        <v>115.36635567244826</v>
      </c>
      <c r="BT28" s="32">
        <v>118.9042568005797</v>
      </c>
      <c r="BU28" s="32">
        <v>117.14609880105154</v>
      </c>
      <c r="BV28" s="32">
        <v>109.61346149888648</v>
      </c>
      <c r="BW28" s="32">
        <v>116.13700128244756</v>
      </c>
      <c r="BX28" s="32">
        <v>120.37120252251106</v>
      </c>
      <c r="BY28" s="32">
        <v>114.10589501636397</v>
      </c>
      <c r="BZ28" s="32">
        <v>109.97167122862221</v>
      </c>
      <c r="CA28" s="32">
        <v>108.03012197792857</v>
      </c>
      <c r="CB28" s="32">
        <v>105.77661730035297</v>
      </c>
      <c r="CC28" s="32">
        <v>104.11799144646983</v>
      </c>
      <c r="CD28" s="32">
        <v>103.8540966009999</v>
      </c>
      <c r="CE28" s="32">
        <v>106.23215044171198</v>
      </c>
      <c r="CF28" s="32">
        <v>105.47861859983395</v>
      </c>
      <c r="CG28" s="32">
        <v>101.85020555771194</v>
      </c>
      <c r="CH28" s="32">
        <v>100.19936294376552</v>
      </c>
      <c r="CI28" s="32">
        <v>89.201927151261074</v>
      </c>
      <c r="CJ28" s="32">
        <v>86.869573766196197</v>
      </c>
      <c r="CK28" s="32">
        <v>92.596553262647006</v>
      </c>
      <c r="CL28" s="32">
        <v>91.205920105224962</v>
      </c>
      <c r="CM28" s="32">
        <v>90.978595821535365</v>
      </c>
      <c r="CN28" s="32">
        <v>93.547732859741444</v>
      </c>
      <c r="CO28" s="32">
        <v>90.1404598147153</v>
      </c>
      <c r="CP28" s="32">
        <v>90.147715984623886</v>
      </c>
      <c r="CQ28" s="32">
        <v>89.580202789542824</v>
      </c>
      <c r="CR28" s="32">
        <v>88.534899349684821</v>
      </c>
      <c r="CS28" s="32">
        <v>91.255210705808338</v>
      </c>
      <c r="CT28" s="32">
        <v>94.646703631534223</v>
      </c>
      <c r="CU28" s="32">
        <v>106.06314222614887</v>
      </c>
      <c r="CV28" s="32">
        <v>105.43159897985734</v>
      </c>
      <c r="CW28" s="32">
        <v>103.29538041174068</v>
      </c>
      <c r="CX28" s="32">
        <v>108.76409114096519</v>
      </c>
      <c r="CY28" s="32">
        <v>115.69580131371654</v>
      </c>
      <c r="CZ28" s="32">
        <v>115.46762078095729</v>
      </c>
      <c r="DA28" s="32">
        <v>114.947455422102</v>
      </c>
      <c r="DB28" s="32">
        <v>112.19205749301871</v>
      </c>
      <c r="DC28" s="32">
        <v>112.48725557119913</v>
      </c>
      <c r="DD28" s="32">
        <v>111.24832752280562</v>
      </c>
      <c r="DE28" s="32">
        <v>113.47221975365463</v>
      </c>
      <c r="DF28" s="32">
        <v>112.61027372990947</v>
      </c>
      <c r="DG28" s="32">
        <v>109.2</v>
      </c>
      <c r="DH28" s="32">
        <v>109.9</v>
      </c>
      <c r="DI28" s="32">
        <v>111</v>
      </c>
      <c r="DJ28" s="32">
        <v>107.5</v>
      </c>
      <c r="DK28" s="32">
        <v>99.5</v>
      </c>
      <c r="DL28" s="32">
        <v>96.3</v>
      </c>
      <c r="DM28" s="32">
        <v>100.6</v>
      </c>
      <c r="DN28" s="32">
        <v>103.2</v>
      </c>
      <c r="DO28" s="32">
        <v>107.1</v>
      </c>
      <c r="DP28" s="32">
        <v>108.2</v>
      </c>
      <c r="DQ28" s="32">
        <v>110</v>
      </c>
      <c r="DR28" s="32">
        <v>109.4</v>
      </c>
      <c r="DS28" s="32">
        <v>117.3</v>
      </c>
      <c r="DT28" s="32">
        <v>116.3</v>
      </c>
      <c r="DU28" s="32">
        <v>118.3</v>
      </c>
      <c r="DV28" s="32">
        <v>117</v>
      </c>
      <c r="DW28" s="32">
        <v>122.6</v>
      </c>
      <c r="DX28" s="32">
        <v>122.1</v>
      </c>
      <c r="DY28" s="32">
        <v>121</v>
      </c>
      <c r="DZ28" s="32">
        <v>120</v>
      </c>
      <c r="EA28" s="32">
        <v>115.9</v>
      </c>
      <c r="EB28" s="32">
        <v>119.2</v>
      </c>
      <c r="EC28" s="32">
        <v>116.4</v>
      </c>
      <c r="ED28" s="32">
        <v>114.5</v>
      </c>
      <c r="EE28" s="32">
        <v>112.3</v>
      </c>
      <c r="EF28" s="32">
        <v>111.5</v>
      </c>
      <c r="EG28" s="32">
        <v>110.9</v>
      </c>
      <c r="EH28" s="32">
        <v>113.3</v>
      </c>
      <c r="EI28" s="32">
        <v>109.7</v>
      </c>
      <c r="EJ28" s="32">
        <v>111.1</v>
      </c>
      <c r="EK28" s="32">
        <v>109.1</v>
      </c>
      <c r="EL28" s="32">
        <v>109.6</v>
      </c>
      <c r="EM28" s="32">
        <v>107.2</v>
      </c>
      <c r="EN28" s="32">
        <v>109.5</v>
      </c>
      <c r="EO28" s="32">
        <v>108</v>
      </c>
      <c r="EP28" s="32">
        <v>108.7</v>
      </c>
      <c r="EQ28" s="32">
        <v>107.3</v>
      </c>
      <c r="ER28" s="32">
        <v>106.9</v>
      </c>
      <c r="ES28" s="32">
        <v>103.9</v>
      </c>
      <c r="ET28" s="32">
        <v>99.984148590825612</v>
      </c>
      <c r="EU28" s="32">
        <v>95.43873160042358</v>
      </c>
      <c r="EV28" s="32">
        <v>94.9</v>
      </c>
      <c r="EW28" s="32">
        <v>96.6</v>
      </c>
      <c r="EX28" s="32">
        <v>90.3</v>
      </c>
      <c r="EY28" s="32">
        <v>90.7</v>
      </c>
      <c r="EZ28" s="32">
        <v>86.2</v>
      </c>
      <c r="FA28" s="32">
        <v>86.2</v>
      </c>
      <c r="FB28" s="32">
        <v>83.7</v>
      </c>
      <c r="FC28" s="32">
        <v>81.2</v>
      </c>
      <c r="FD28" s="32">
        <v>84.8</v>
      </c>
      <c r="FE28" s="32">
        <v>71.5</v>
      </c>
      <c r="FF28" s="32">
        <v>68.878821622007706</v>
      </c>
      <c r="FG28" s="32">
        <v>70.8</v>
      </c>
      <c r="FH28" s="32">
        <v>72.599999999999994</v>
      </c>
      <c r="FI28" s="32">
        <v>71.7</v>
      </c>
      <c r="FJ28" s="32">
        <v>77.660589816840897</v>
      </c>
      <c r="FK28" s="32">
        <v>81.7</v>
      </c>
      <c r="FL28" s="32">
        <v>89.7</v>
      </c>
      <c r="FM28" s="33">
        <v>86.7</v>
      </c>
      <c r="FN28" s="33">
        <v>91.5</v>
      </c>
      <c r="FO28" s="33">
        <v>86.3</v>
      </c>
      <c r="FP28" s="33">
        <v>86.1</v>
      </c>
      <c r="FQ28" s="33">
        <v>105.2</v>
      </c>
      <c r="FR28" s="33">
        <v>107.4</v>
      </c>
      <c r="FS28" s="33">
        <v>109.7</v>
      </c>
      <c r="FT28" s="33">
        <v>116.1</v>
      </c>
      <c r="FU28" s="33">
        <v>113.63931932687616</v>
      </c>
      <c r="FV28" s="33">
        <v>113.9</v>
      </c>
      <c r="FW28" s="33">
        <v>112.9</v>
      </c>
      <c r="FX28" s="33">
        <v>99.5</v>
      </c>
      <c r="FY28" s="33">
        <v>104.8</v>
      </c>
      <c r="FZ28" s="33">
        <v>109.6355753495739</v>
      </c>
      <c r="GA28" s="33">
        <v>123.7</v>
      </c>
      <c r="GB28" s="24">
        <v>120.3</v>
      </c>
      <c r="GC28" s="24">
        <v>118.6</v>
      </c>
      <c r="GD28" s="33">
        <v>125.8</v>
      </c>
      <c r="GE28" s="24">
        <v>123.5</v>
      </c>
      <c r="GF28" s="33">
        <v>122.1</v>
      </c>
      <c r="GG28" s="33">
        <v>121.3</v>
      </c>
      <c r="GH28" s="33">
        <v>121.7</v>
      </c>
      <c r="GI28" s="33">
        <v>118.25131365102962</v>
      </c>
      <c r="GJ28" s="33">
        <v>125.07454712105124</v>
      </c>
      <c r="GK28" s="33">
        <v>123.4</v>
      </c>
      <c r="GL28" s="172">
        <v>121.0348746945088</v>
      </c>
      <c r="GM28" s="172">
        <v>111.7</v>
      </c>
      <c r="GN28" s="172">
        <v>110.70216752976708</v>
      </c>
      <c r="GO28" s="172">
        <v>105.83800307979689</v>
      </c>
      <c r="GP28" s="172">
        <v>110.44332201442586</v>
      </c>
      <c r="GQ28" s="172">
        <v>115.20415829826095</v>
      </c>
      <c r="GR28" s="172">
        <v>111.18758640522901</v>
      </c>
      <c r="GS28" s="172">
        <v>113.37168334442356</v>
      </c>
      <c r="GT28" s="172">
        <v>113.55487893274635</v>
      </c>
      <c r="GU28" s="172">
        <v>112.84925893776489</v>
      </c>
      <c r="GV28" s="172">
        <v>114.47261584640215</v>
      </c>
      <c r="GW28" s="172">
        <v>111.73660172098336</v>
      </c>
      <c r="GX28" s="172">
        <v>109.78722634851128</v>
      </c>
      <c r="GY28" s="172">
        <v>108.2</v>
      </c>
      <c r="GZ28" s="172">
        <v>109.1</v>
      </c>
      <c r="HA28" s="172">
        <v>111.6</v>
      </c>
      <c r="HB28" s="172">
        <v>113.7</v>
      </c>
      <c r="HC28" s="172">
        <v>105.8</v>
      </c>
      <c r="HD28" s="176">
        <v>107.05109211582899</v>
      </c>
      <c r="HE28" s="176">
        <v>109.471216662076</v>
      </c>
      <c r="HF28" s="176">
        <v>108.3</v>
      </c>
      <c r="HG28" s="176">
        <v>111.1</v>
      </c>
      <c r="HH28" s="176">
        <v>109.8</v>
      </c>
      <c r="HI28" s="176">
        <v>109.9</v>
      </c>
      <c r="HJ28" s="176">
        <v>105.90500863313299</v>
      </c>
      <c r="HK28" s="176">
        <v>113.84633630913901</v>
      </c>
      <c r="HL28" s="176">
        <v>114.1</v>
      </c>
      <c r="HM28" s="176">
        <v>108.9</v>
      </c>
      <c r="HN28" s="176">
        <v>102.7</v>
      </c>
      <c r="HO28" s="176">
        <v>103.7</v>
      </c>
      <c r="HP28" s="176">
        <v>109.2</v>
      </c>
      <c r="HQ28" s="176">
        <v>107.1</v>
      </c>
      <c r="HR28" s="176">
        <v>109.1</v>
      </c>
      <c r="HS28" s="176">
        <v>113.7</v>
      </c>
      <c r="HT28" s="176">
        <v>111.9</v>
      </c>
      <c r="HU28" s="176">
        <v>110.6</v>
      </c>
      <c r="HV28" s="176">
        <v>117.2</v>
      </c>
      <c r="HW28" s="176">
        <v>109.9</v>
      </c>
      <c r="HX28" s="176">
        <v>109.9</v>
      </c>
      <c r="HY28" s="176">
        <v>113.1</v>
      </c>
      <c r="HZ28" s="176">
        <v>118.4</v>
      </c>
      <c r="IA28" s="176">
        <v>118.5</v>
      </c>
      <c r="IB28" s="176">
        <v>114.9</v>
      </c>
      <c r="IC28" s="176">
        <v>109.6</v>
      </c>
      <c r="ID28" s="176">
        <v>108.9</v>
      </c>
      <c r="IE28" s="176">
        <v>104.4</v>
      </c>
      <c r="IF28" s="176">
        <v>104.1</v>
      </c>
      <c r="IG28" s="176">
        <v>109.3</v>
      </c>
      <c r="IH28" s="176">
        <v>112.1</v>
      </c>
      <c r="II28" s="176">
        <v>107.8</v>
      </c>
    </row>
    <row r="29" spans="1:243">
      <c r="A29" s="186"/>
      <c r="B29" s="8" t="str">
        <f>IF('0'!A1=1,"м. Київ","Kyiv city")</f>
        <v>м. Київ</v>
      </c>
      <c r="C29" s="32" t="s">
        <v>0</v>
      </c>
      <c r="D29" s="32">
        <v>113.1497955863405</v>
      </c>
      <c r="E29" s="32">
        <v>113.29908120612858</v>
      </c>
      <c r="F29" s="32">
        <v>110.78071371493219</v>
      </c>
      <c r="G29" s="32">
        <v>106.45740477365445</v>
      </c>
      <c r="H29" s="32">
        <v>109.249443953453</v>
      </c>
      <c r="I29" s="32">
        <v>112.74905721787866</v>
      </c>
      <c r="J29" s="32">
        <v>107.5</v>
      </c>
      <c r="K29" s="32">
        <v>105.60325306137437</v>
      </c>
      <c r="L29" s="32">
        <v>110.68966210822853</v>
      </c>
      <c r="M29" s="32">
        <v>114.72772061136997</v>
      </c>
      <c r="N29" s="32">
        <v>103.1632120509898</v>
      </c>
      <c r="O29" s="32">
        <v>111.83759957295973</v>
      </c>
      <c r="P29" s="32">
        <v>106.445440620843</v>
      </c>
      <c r="Q29" s="32">
        <v>106.06426210344651</v>
      </c>
      <c r="R29" s="32">
        <v>106.05560399384878</v>
      </c>
      <c r="S29" s="32">
        <v>110.4972251954063</v>
      </c>
      <c r="T29" s="32">
        <v>110.86478015273963</v>
      </c>
      <c r="U29" s="32">
        <v>109.93062103585049</v>
      </c>
      <c r="V29" s="32">
        <v>113.67605742164341</v>
      </c>
      <c r="W29" s="32">
        <v>116.30430941262965</v>
      </c>
      <c r="X29" s="32">
        <v>115.15936553309606</v>
      </c>
      <c r="Y29" s="32">
        <v>107.48502478797232</v>
      </c>
      <c r="Z29" s="32">
        <v>109.20641458154296</v>
      </c>
      <c r="AA29" s="32">
        <v>130.96171521566876</v>
      </c>
      <c r="AB29" s="32">
        <v>133.59634753357389</v>
      </c>
      <c r="AC29" s="32">
        <v>134.04400591977716</v>
      </c>
      <c r="AD29" s="32">
        <v>131.94027839610735</v>
      </c>
      <c r="AE29" s="32">
        <v>126.69929623652928</v>
      </c>
      <c r="AF29" s="32">
        <v>127.70953262935883</v>
      </c>
      <c r="AG29" s="32">
        <v>123.59064598675415</v>
      </c>
      <c r="AH29" s="32">
        <v>122.85437852831757</v>
      </c>
      <c r="AI29" s="32">
        <v>121.4938769265428</v>
      </c>
      <c r="AJ29" s="32">
        <v>123.25732813964603</v>
      </c>
      <c r="AK29" s="32">
        <v>130.08329872516063</v>
      </c>
      <c r="AL29" s="32">
        <v>126.69250276862014</v>
      </c>
      <c r="AM29" s="32">
        <v>108.85316215846801</v>
      </c>
      <c r="AN29" s="32">
        <v>116.0026454423148</v>
      </c>
      <c r="AO29" s="32">
        <v>111.37902244192929</v>
      </c>
      <c r="AP29" s="32">
        <v>116.79812149235273</v>
      </c>
      <c r="AQ29" s="32">
        <v>119.32054400637712</v>
      </c>
      <c r="AR29" s="32">
        <v>120.44373763308295</v>
      </c>
      <c r="AS29" s="32">
        <v>120.20332399357346</v>
      </c>
      <c r="AT29" s="32">
        <v>118.43880820682735</v>
      </c>
      <c r="AU29" s="32">
        <v>120.66638374748899</v>
      </c>
      <c r="AV29" s="32">
        <v>124.44696735698531</v>
      </c>
      <c r="AW29" s="32">
        <v>124.5</v>
      </c>
      <c r="AX29" s="32">
        <v>130.71442674965081</v>
      </c>
      <c r="AY29" s="32">
        <v>124.2</v>
      </c>
      <c r="AZ29" s="32">
        <v>123.5</v>
      </c>
      <c r="BA29" s="37">
        <v>127.2</v>
      </c>
      <c r="BB29" s="38">
        <v>131.30000000000001</v>
      </c>
      <c r="BC29" s="32">
        <v>122.97381423620581</v>
      </c>
      <c r="BD29" s="32">
        <v>118.23143707102028</v>
      </c>
      <c r="BE29" s="32">
        <v>120.5</v>
      </c>
      <c r="BF29" s="32">
        <v>121.9</v>
      </c>
      <c r="BG29" s="32">
        <v>117.65001216530533</v>
      </c>
      <c r="BH29" s="32">
        <v>115.68625105922047</v>
      </c>
      <c r="BI29" s="32">
        <v>116.90778366439241</v>
      </c>
      <c r="BJ29" s="32">
        <v>117.16395017989305</v>
      </c>
      <c r="BK29" s="32">
        <v>120.23562556286112</v>
      </c>
      <c r="BL29" s="32">
        <v>110.37739786602233</v>
      </c>
      <c r="BM29" s="32">
        <v>115.18295908879682</v>
      </c>
      <c r="BN29" s="38">
        <v>104.8</v>
      </c>
      <c r="BO29" s="32">
        <v>112.09948153328708</v>
      </c>
      <c r="BP29" s="32">
        <v>110.72370259878602</v>
      </c>
      <c r="BQ29" s="32">
        <v>111.84605996991291</v>
      </c>
      <c r="BR29" s="32">
        <v>112.7</v>
      </c>
      <c r="BS29" s="32">
        <v>114.88783523591992</v>
      </c>
      <c r="BT29" s="32">
        <v>115.72554760756572</v>
      </c>
      <c r="BU29" s="32">
        <v>111.7397809231361</v>
      </c>
      <c r="BV29" s="32">
        <v>109.10317026654424</v>
      </c>
      <c r="BW29" s="32">
        <v>111.78751252379605</v>
      </c>
      <c r="BX29" s="32">
        <v>119.55308102649434</v>
      </c>
      <c r="BY29" s="32">
        <v>112.71306001560535</v>
      </c>
      <c r="BZ29" s="32">
        <v>117.61085299123633</v>
      </c>
      <c r="CA29" s="32">
        <v>109.090331323912</v>
      </c>
      <c r="CB29" s="32">
        <v>107.68865162337424</v>
      </c>
      <c r="CC29" s="32">
        <v>109.17882922655019</v>
      </c>
      <c r="CD29" s="32">
        <v>105.23051313884655</v>
      </c>
      <c r="CE29" s="32">
        <v>106.60034268173403</v>
      </c>
      <c r="CF29" s="32">
        <v>103.93308289974162</v>
      </c>
      <c r="CG29" s="32">
        <v>100.63050878988803</v>
      </c>
      <c r="CH29" s="32">
        <v>95.563907468530445</v>
      </c>
      <c r="CI29" s="32">
        <v>87.804149612931809</v>
      </c>
      <c r="CJ29" s="32">
        <v>85.553239734268942</v>
      </c>
      <c r="CK29" s="32">
        <v>87.756859006219926</v>
      </c>
      <c r="CL29" s="32">
        <v>88.503852875590496</v>
      </c>
      <c r="CM29" s="32">
        <v>89.544842594560436</v>
      </c>
      <c r="CN29" s="32">
        <v>87.92996862435092</v>
      </c>
      <c r="CO29" s="32">
        <v>89.153406970111504</v>
      </c>
      <c r="CP29" s="32">
        <v>88.289119773616804</v>
      </c>
      <c r="CQ29" s="32">
        <v>89.028543924365806</v>
      </c>
      <c r="CR29" s="32">
        <v>86.077106498566948</v>
      </c>
      <c r="CS29" s="32">
        <v>87.55304814959058</v>
      </c>
      <c r="CT29" s="32">
        <v>91.324849276803945</v>
      </c>
      <c r="CU29" s="32">
        <v>101.6829349279156</v>
      </c>
      <c r="CV29" s="32">
        <v>100.68273264228218</v>
      </c>
      <c r="CW29" s="32">
        <v>104.01108671878605</v>
      </c>
      <c r="CX29" s="32">
        <v>99.523234924849746</v>
      </c>
      <c r="CY29" s="32">
        <v>103.84941787651059</v>
      </c>
      <c r="CZ29" s="32">
        <v>110.65853865818742</v>
      </c>
      <c r="DA29" s="32">
        <v>104.73406341833918</v>
      </c>
      <c r="DB29" s="32">
        <v>106.13879710561957</v>
      </c>
      <c r="DC29" s="32">
        <v>102.26818241428015</v>
      </c>
      <c r="DD29" s="32">
        <v>106.56702535567177</v>
      </c>
      <c r="DE29" s="32">
        <v>112.08885215375747</v>
      </c>
      <c r="DF29" s="32">
        <v>109.92975377096739</v>
      </c>
      <c r="DG29" s="32">
        <v>106.9</v>
      </c>
      <c r="DH29" s="32">
        <v>106.9</v>
      </c>
      <c r="DI29" s="32">
        <v>104.6</v>
      </c>
      <c r="DJ29" s="32">
        <v>108.8</v>
      </c>
      <c r="DK29" s="32">
        <v>105.2</v>
      </c>
      <c r="DL29" s="32">
        <v>100.8</v>
      </c>
      <c r="DM29" s="32">
        <v>104.6</v>
      </c>
      <c r="DN29" s="32">
        <v>106.9</v>
      </c>
      <c r="DO29" s="32">
        <v>107.5</v>
      </c>
      <c r="DP29" s="32">
        <v>108.3</v>
      </c>
      <c r="DQ29" s="32">
        <v>107.2</v>
      </c>
      <c r="DR29" s="32">
        <v>108.4</v>
      </c>
      <c r="DS29" s="32">
        <v>113.5</v>
      </c>
      <c r="DT29" s="32">
        <v>117</v>
      </c>
      <c r="DU29" s="32">
        <v>114.8</v>
      </c>
      <c r="DV29" s="32">
        <v>114.9</v>
      </c>
      <c r="DW29" s="32">
        <v>114.2</v>
      </c>
      <c r="DX29" s="32">
        <v>112.6</v>
      </c>
      <c r="DY29" s="32">
        <v>110.9</v>
      </c>
      <c r="DZ29" s="32">
        <v>110.3</v>
      </c>
      <c r="EA29" s="32">
        <v>111</v>
      </c>
      <c r="EB29" s="32">
        <v>111.9</v>
      </c>
      <c r="EC29" s="32">
        <v>110.8</v>
      </c>
      <c r="ED29" s="32">
        <v>109.6</v>
      </c>
      <c r="EE29" s="32">
        <v>108</v>
      </c>
      <c r="EF29" s="32">
        <v>107.6</v>
      </c>
      <c r="EG29" s="32">
        <v>108.3</v>
      </c>
      <c r="EH29" s="32">
        <v>107.6</v>
      </c>
      <c r="EI29" s="32">
        <v>110.8</v>
      </c>
      <c r="EJ29" s="32">
        <v>108.9</v>
      </c>
      <c r="EK29" s="32">
        <v>110.3</v>
      </c>
      <c r="EL29" s="32">
        <v>109.6</v>
      </c>
      <c r="EM29" s="32">
        <v>107.6</v>
      </c>
      <c r="EN29" s="32">
        <v>106.3</v>
      </c>
      <c r="EO29" s="32">
        <v>105.9</v>
      </c>
      <c r="EP29" s="32">
        <v>103.1</v>
      </c>
      <c r="EQ29" s="32">
        <v>103.3</v>
      </c>
      <c r="ER29" s="32">
        <v>103.4</v>
      </c>
      <c r="ES29" s="32">
        <v>101.2</v>
      </c>
      <c r="ET29" s="32">
        <v>99.375190525722175</v>
      </c>
      <c r="EU29" s="32">
        <v>94.513687801954262</v>
      </c>
      <c r="EV29" s="32">
        <v>94.5</v>
      </c>
      <c r="EW29" s="32">
        <v>95.1</v>
      </c>
      <c r="EX29" s="32">
        <v>90.3</v>
      </c>
      <c r="EY29" s="32">
        <v>90.2</v>
      </c>
      <c r="EZ29" s="32">
        <v>88</v>
      </c>
      <c r="FA29" s="32">
        <v>87.6</v>
      </c>
      <c r="FB29" s="32">
        <v>89</v>
      </c>
      <c r="FC29" s="32">
        <v>84.3</v>
      </c>
      <c r="FD29" s="32">
        <v>86.5</v>
      </c>
      <c r="FE29" s="32">
        <v>78.3</v>
      </c>
      <c r="FF29" s="32">
        <v>78.424941943479325</v>
      </c>
      <c r="FG29" s="32">
        <v>76.400000000000006</v>
      </c>
      <c r="FH29" s="32">
        <v>80.5</v>
      </c>
      <c r="FI29" s="32">
        <v>80.900000000000006</v>
      </c>
      <c r="FJ29" s="32">
        <v>85.575530951411054</v>
      </c>
      <c r="FK29" s="32">
        <v>86.9</v>
      </c>
      <c r="FL29" s="32">
        <v>90.3</v>
      </c>
      <c r="FM29" s="33">
        <v>89.6</v>
      </c>
      <c r="FN29" s="33">
        <v>94</v>
      </c>
      <c r="FO29" s="33">
        <v>94.7</v>
      </c>
      <c r="FP29" s="33">
        <v>99.4</v>
      </c>
      <c r="FQ29" s="33">
        <v>110.1</v>
      </c>
      <c r="FR29" s="33">
        <v>109</v>
      </c>
      <c r="FS29" s="33">
        <v>117.1</v>
      </c>
      <c r="FT29" s="33">
        <v>120.1</v>
      </c>
      <c r="FU29" s="33">
        <v>116.61966558073917</v>
      </c>
      <c r="FV29" s="33">
        <v>118.9</v>
      </c>
      <c r="FW29" s="33">
        <v>118.4</v>
      </c>
      <c r="FX29" s="33">
        <v>111.2</v>
      </c>
      <c r="FY29" s="33">
        <v>113.9</v>
      </c>
      <c r="FZ29" s="33">
        <v>117.57697094162666</v>
      </c>
      <c r="GA29" s="33">
        <v>114.6</v>
      </c>
      <c r="GB29" s="24">
        <v>108.3</v>
      </c>
      <c r="GC29" s="24">
        <v>113.6</v>
      </c>
      <c r="GD29" s="33">
        <v>113.4</v>
      </c>
      <c r="GE29" s="24">
        <v>111.2</v>
      </c>
      <c r="GF29" s="33">
        <v>108.3</v>
      </c>
      <c r="GG29" s="33">
        <v>110.9</v>
      </c>
      <c r="GH29" s="33">
        <v>108</v>
      </c>
      <c r="GI29" s="33">
        <v>109.59399904018193</v>
      </c>
      <c r="GJ29" s="33">
        <v>113.36152789567359</v>
      </c>
      <c r="GK29" s="33">
        <v>113.7</v>
      </c>
      <c r="GL29" s="172">
        <v>111.39317325692889</v>
      </c>
      <c r="GM29" s="172">
        <v>110</v>
      </c>
      <c r="GN29" s="172">
        <v>108.47008331011266</v>
      </c>
      <c r="GO29" s="172">
        <v>107.37827921705112</v>
      </c>
      <c r="GP29" s="172">
        <v>107.75024637417256</v>
      </c>
      <c r="GQ29" s="172">
        <v>113.24795741553858</v>
      </c>
      <c r="GR29" s="172">
        <v>111.28478262568925</v>
      </c>
      <c r="GS29" s="172">
        <v>111.98464406666112</v>
      </c>
      <c r="GT29" s="172">
        <v>113.70387693247953</v>
      </c>
      <c r="GU29" s="172">
        <v>109.96956476163975</v>
      </c>
      <c r="GV29" s="172">
        <v>111.01462763603186</v>
      </c>
      <c r="GW29" s="172">
        <v>109.17597663635726</v>
      </c>
      <c r="GX29" s="172">
        <v>108.37505632612829</v>
      </c>
      <c r="GY29" s="172">
        <v>108.2</v>
      </c>
      <c r="GZ29" s="172">
        <v>110.2</v>
      </c>
      <c r="HA29" s="172">
        <v>111.8</v>
      </c>
      <c r="HB29" s="172">
        <v>111.3</v>
      </c>
      <c r="HC29" s="172">
        <v>104</v>
      </c>
      <c r="HD29" s="176">
        <v>106.581154902015</v>
      </c>
      <c r="HE29" s="176">
        <v>107.843338244224</v>
      </c>
      <c r="HF29" s="176">
        <v>106.3</v>
      </c>
      <c r="HG29" s="176">
        <v>107.2</v>
      </c>
      <c r="HH29" s="176">
        <v>107.9</v>
      </c>
      <c r="HI29" s="176">
        <v>109.7</v>
      </c>
      <c r="HJ29" s="176">
        <v>109.727179833544</v>
      </c>
      <c r="HK29" s="176">
        <v>111.930774255781</v>
      </c>
      <c r="HL29" s="176">
        <v>110.5</v>
      </c>
      <c r="HM29" s="176">
        <v>107.8</v>
      </c>
      <c r="HN29" s="176">
        <v>94</v>
      </c>
      <c r="HO29" s="176">
        <v>98.3</v>
      </c>
      <c r="HP29" s="176">
        <v>101.5</v>
      </c>
      <c r="HQ29" s="176">
        <v>101.8</v>
      </c>
      <c r="HR29" s="176">
        <v>104</v>
      </c>
      <c r="HS29" s="176">
        <v>107.6</v>
      </c>
      <c r="HT29" s="176">
        <v>107.3</v>
      </c>
      <c r="HU29" s="176">
        <v>105.6</v>
      </c>
      <c r="HV29" s="176">
        <v>109.2</v>
      </c>
      <c r="HW29" s="176">
        <v>104.1</v>
      </c>
      <c r="HX29" s="176">
        <v>104.5</v>
      </c>
      <c r="HY29" s="176">
        <v>103.8</v>
      </c>
      <c r="HZ29" s="176">
        <v>124.2</v>
      </c>
      <c r="IA29" s="176">
        <v>115.9</v>
      </c>
      <c r="IB29" s="176">
        <v>114.1</v>
      </c>
      <c r="IC29" s="176">
        <v>111.6</v>
      </c>
      <c r="ID29" s="176">
        <v>110</v>
      </c>
      <c r="IE29" s="176">
        <v>108.3</v>
      </c>
      <c r="IF29" s="176">
        <v>105.5</v>
      </c>
      <c r="IG29" s="176">
        <v>109</v>
      </c>
      <c r="IH29" s="176">
        <v>111.9</v>
      </c>
      <c r="II29" s="176">
        <v>110.2</v>
      </c>
    </row>
    <row r="30" spans="1:243">
      <c r="A30" s="187"/>
      <c r="B30" s="9" t="str">
        <f>IF('0'!A1=1,"м. Севастополь","Sevastopol city")</f>
        <v>м. Севастополь</v>
      </c>
      <c r="C30" s="32" t="s">
        <v>0</v>
      </c>
      <c r="D30" s="32">
        <v>108.69874918201975</v>
      </c>
      <c r="E30" s="32">
        <v>115.01388558510605</v>
      </c>
      <c r="F30" s="32">
        <v>106.19020946290881</v>
      </c>
      <c r="G30" s="32">
        <v>111.08112164583173</v>
      </c>
      <c r="H30" s="32">
        <v>113.82058562359136</v>
      </c>
      <c r="I30" s="32">
        <v>121.72244814799109</v>
      </c>
      <c r="J30" s="32">
        <v>124.3</v>
      </c>
      <c r="K30" s="32">
        <v>126.27759417491778</v>
      </c>
      <c r="L30" s="32">
        <v>127.03557633661572</v>
      </c>
      <c r="M30" s="32">
        <v>121.06552894301571</v>
      </c>
      <c r="N30" s="32">
        <v>120.4804916131111</v>
      </c>
      <c r="O30" s="32">
        <v>125.89626380963864</v>
      </c>
      <c r="P30" s="32">
        <v>117.74690655627704</v>
      </c>
      <c r="Q30" s="32">
        <v>110.85004425731432</v>
      </c>
      <c r="R30" s="32">
        <v>119.94477561776822</v>
      </c>
      <c r="S30" s="32">
        <v>117.0794227613107</v>
      </c>
      <c r="T30" s="32">
        <v>120.44667531029776</v>
      </c>
      <c r="U30" s="32">
        <v>114.21470639145382</v>
      </c>
      <c r="V30" s="32">
        <v>117.03881719889031</v>
      </c>
      <c r="W30" s="32">
        <v>117.9366058712292</v>
      </c>
      <c r="X30" s="32">
        <v>117.68111053005312</v>
      </c>
      <c r="Y30" s="32">
        <v>113.6502419480442</v>
      </c>
      <c r="Z30" s="32">
        <v>115.88697687203744</v>
      </c>
      <c r="AA30" s="32">
        <v>119.64173523063948</v>
      </c>
      <c r="AB30" s="32">
        <v>132.04748944124992</v>
      </c>
      <c r="AC30" s="32">
        <v>132.94228706494584</v>
      </c>
      <c r="AD30" s="32">
        <v>133.71337364106986</v>
      </c>
      <c r="AE30" s="32">
        <v>126.87535715079217</v>
      </c>
      <c r="AF30" s="32">
        <v>119.25067441803309</v>
      </c>
      <c r="AG30" s="32">
        <v>117.60754008670047</v>
      </c>
      <c r="AH30" s="32">
        <v>114.88682920569131</v>
      </c>
      <c r="AI30" s="32">
        <v>117.38607854588911</v>
      </c>
      <c r="AJ30" s="32">
        <v>114.08379164433101</v>
      </c>
      <c r="AK30" s="32">
        <v>121.54648702481225</v>
      </c>
      <c r="AL30" s="32">
        <v>117.07110752348564</v>
      </c>
      <c r="AM30" s="32">
        <v>109.89181867782273</v>
      </c>
      <c r="AN30" s="32">
        <v>116.53167744341778</v>
      </c>
      <c r="AO30" s="32">
        <v>115.21846433494174</v>
      </c>
      <c r="AP30" s="32">
        <v>111.96522746894107</v>
      </c>
      <c r="AQ30" s="32">
        <v>121.5011913068445</v>
      </c>
      <c r="AR30" s="32">
        <v>121.94009140287953</v>
      </c>
      <c r="AS30" s="32">
        <v>122.43874227479375</v>
      </c>
      <c r="AT30" s="32">
        <v>117.59388213341995</v>
      </c>
      <c r="AU30" s="32">
        <v>121.16325510953283</v>
      </c>
      <c r="AV30" s="32">
        <v>128.42924978186073</v>
      </c>
      <c r="AW30" s="32">
        <v>124.2</v>
      </c>
      <c r="AX30" s="32">
        <v>134.15871237415183</v>
      </c>
      <c r="AY30" s="32">
        <v>120.4</v>
      </c>
      <c r="AZ30" s="32">
        <v>112.1</v>
      </c>
      <c r="BA30" s="37">
        <v>122</v>
      </c>
      <c r="BB30" s="38">
        <v>124.3</v>
      </c>
      <c r="BC30" s="32">
        <v>115.32826566523231</v>
      </c>
      <c r="BD30" s="32">
        <v>115.27764849825762</v>
      </c>
      <c r="BE30" s="32">
        <v>112</v>
      </c>
      <c r="BF30" s="32">
        <v>116.9</v>
      </c>
      <c r="BG30" s="32">
        <v>108.58059978589499</v>
      </c>
      <c r="BH30" s="32">
        <v>102.3422763816743</v>
      </c>
      <c r="BI30" s="32">
        <v>105.79712416236679</v>
      </c>
      <c r="BJ30" s="32">
        <v>103.40509586786933</v>
      </c>
      <c r="BK30" s="32">
        <v>113.06856133083792</v>
      </c>
      <c r="BL30" s="32">
        <v>115.77162872313959</v>
      </c>
      <c r="BM30" s="32">
        <v>109.82406858364727</v>
      </c>
      <c r="BN30" s="38">
        <v>106.5</v>
      </c>
      <c r="BO30" s="32">
        <v>115.15862404524582</v>
      </c>
      <c r="BP30" s="32">
        <v>112.47813260998878</v>
      </c>
      <c r="BQ30" s="32">
        <v>116.43325490496287</v>
      </c>
      <c r="BR30" s="32">
        <v>115.3</v>
      </c>
      <c r="BS30" s="32">
        <v>115.67728069410781</v>
      </c>
      <c r="BT30" s="32">
        <v>119.37432945468287</v>
      </c>
      <c r="BU30" s="32">
        <v>116.02915363453486</v>
      </c>
      <c r="BV30" s="32">
        <v>108.92451172929987</v>
      </c>
      <c r="BW30" s="32">
        <v>114.34371029515009</v>
      </c>
      <c r="BX30" s="32">
        <v>112.92430329115079</v>
      </c>
      <c r="BY30" s="32">
        <v>107.86449070454142</v>
      </c>
      <c r="BZ30" s="32">
        <v>103.37798601168262</v>
      </c>
      <c r="CA30" s="32">
        <v>101.12834007293233</v>
      </c>
      <c r="CB30" s="32">
        <v>106.66262081912265</v>
      </c>
      <c r="CC30" s="32">
        <v>104.17535350027661</v>
      </c>
      <c r="CD30" s="32">
        <v>100.28383200075163</v>
      </c>
      <c r="CE30" s="32">
        <v>103.18965897150174</v>
      </c>
      <c r="CF30" s="32">
        <v>105.04964656946751</v>
      </c>
      <c r="CG30" s="32">
        <v>101.63823986243864</v>
      </c>
      <c r="CH30" s="32">
        <v>106.80972637240011</v>
      </c>
      <c r="CI30" s="32">
        <v>92.448631823299479</v>
      </c>
      <c r="CJ30" s="32">
        <v>90.891861252885136</v>
      </c>
      <c r="CK30" s="32">
        <v>95.34382118445572</v>
      </c>
      <c r="CL30" s="32">
        <v>98.840261286463388</v>
      </c>
      <c r="CM30" s="32">
        <v>100.15536899547099</v>
      </c>
      <c r="CN30" s="32">
        <v>95.604254647574038</v>
      </c>
      <c r="CO30" s="32">
        <v>91.34623807646399</v>
      </c>
      <c r="CP30" s="32">
        <v>94.75648565557087</v>
      </c>
      <c r="CQ30" s="32">
        <v>92.119633514877549</v>
      </c>
      <c r="CR30" s="32">
        <v>90.295032891319039</v>
      </c>
      <c r="CS30" s="32">
        <v>94.22652771697031</v>
      </c>
      <c r="CT30" s="32">
        <v>97.130995442829601</v>
      </c>
      <c r="CU30" s="32">
        <v>107.68292391784246</v>
      </c>
      <c r="CV30" s="32">
        <v>103.10041434452087</v>
      </c>
      <c r="CW30" s="32">
        <v>103.47346657369411</v>
      </c>
      <c r="CX30" s="32">
        <v>102.69913677866499</v>
      </c>
      <c r="CY30" s="32">
        <v>102.5475149867506</v>
      </c>
      <c r="CZ30" s="32">
        <v>111.73033273892204</v>
      </c>
      <c r="DA30" s="32">
        <v>109.47951735238804</v>
      </c>
      <c r="DB30" s="32">
        <v>110.27798755645304</v>
      </c>
      <c r="DC30" s="32">
        <v>106.65557230418335</v>
      </c>
      <c r="DD30" s="32">
        <v>106.63099803476246</v>
      </c>
      <c r="DE30" s="32">
        <v>109.43672337455416</v>
      </c>
      <c r="DF30" s="32">
        <v>107.05920310466739</v>
      </c>
      <c r="DG30" s="32">
        <v>100.9</v>
      </c>
      <c r="DH30" s="32">
        <v>108.1</v>
      </c>
      <c r="DI30" s="32">
        <v>103.3</v>
      </c>
      <c r="DJ30" s="32">
        <v>103.8</v>
      </c>
      <c r="DK30" s="32">
        <v>100.9</v>
      </c>
      <c r="DL30" s="32">
        <v>97.6</v>
      </c>
      <c r="DM30" s="32">
        <v>101.2</v>
      </c>
      <c r="DN30" s="32">
        <v>100.3</v>
      </c>
      <c r="DO30" s="32">
        <v>104.8</v>
      </c>
      <c r="DP30" s="32">
        <v>105.9</v>
      </c>
      <c r="DQ30" s="32">
        <v>105.2</v>
      </c>
      <c r="DR30" s="32">
        <v>102.9</v>
      </c>
      <c r="DS30" s="32">
        <v>111.1</v>
      </c>
      <c r="DT30" s="32">
        <v>110.9</v>
      </c>
      <c r="DU30" s="32">
        <v>113.9</v>
      </c>
      <c r="DV30" s="32">
        <v>115.4</v>
      </c>
      <c r="DW30" s="32">
        <v>121.1</v>
      </c>
      <c r="DX30" s="32">
        <v>114.9</v>
      </c>
      <c r="DY30" s="32">
        <v>114.4</v>
      </c>
      <c r="DZ30" s="32">
        <v>111.4</v>
      </c>
      <c r="EA30" s="32">
        <v>111.8</v>
      </c>
      <c r="EB30" s="32">
        <v>114.1</v>
      </c>
      <c r="EC30" s="32">
        <v>117</v>
      </c>
      <c r="ED30" s="32">
        <v>121.9</v>
      </c>
      <c r="EE30" s="32">
        <v>106.9</v>
      </c>
      <c r="EF30" s="32">
        <v>106.5</v>
      </c>
      <c r="EG30" s="32">
        <v>109.9</v>
      </c>
      <c r="EH30" s="32">
        <v>107.4</v>
      </c>
      <c r="EI30" s="32">
        <v>106.6</v>
      </c>
      <c r="EJ30" s="32">
        <v>109.2</v>
      </c>
      <c r="EK30" s="32">
        <v>106.2</v>
      </c>
      <c r="EL30" s="32">
        <v>113.4</v>
      </c>
      <c r="EM30" s="32">
        <v>108.1</v>
      </c>
      <c r="EN30" s="32">
        <v>107.2</v>
      </c>
      <c r="EO30" s="32">
        <v>107.6</v>
      </c>
      <c r="EP30" s="32">
        <v>106.8</v>
      </c>
      <c r="EQ30" s="32">
        <v>107.1</v>
      </c>
      <c r="ER30" s="32">
        <v>103.3</v>
      </c>
      <c r="ES30" s="32">
        <v>99.1</v>
      </c>
      <c r="ET30" s="32" t="s">
        <v>0</v>
      </c>
      <c r="EU30" s="32" t="s">
        <v>0</v>
      </c>
      <c r="EV30" s="32" t="s">
        <v>0</v>
      </c>
      <c r="EW30" s="32" t="s">
        <v>0</v>
      </c>
      <c r="EX30" s="32" t="s">
        <v>0</v>
      </c>
      <c r="EY30" s="32" t="s">
        <v>0</v>
      </c>
      <c r="EZ30" s="32" t="s">
        <v>0</v>
      </c>
      <c r="FA30" s="32" t="s">
        <v>0</v>
      </c>
      <c r="FB30" s="32" t="s">
        <v>0</v>
      </c>
      <c r="FC30" s="32" t="s">
        <v>0</v>
      </c>
      <c r="FD30" s="32" t="s">
        <v>0</v>
      </c>
      <c r="FE30" s="32" t="s">
        <v>0</v>
      </c>
      <c r="FF30" s="32" t="s">
        <v>0</v>
      </c>
      <c r="FG30" s="32" t="s">
        <v>0</v>
      </c>
      <c r="FH30" s="32" t="s">
        <v>0</v>
      </c>
      <c r="FI30" s="32" t="s">
        <v>0</v>
      </c>
      <c r="FJ30" s="32" t="s">
        <v>0</v>
      </c>
      <c r="FK30" s="32" t="s">
        <v>0</v>
      </c>
      <c r="FL30" s="32" t="s">
        <v>0</v>
      </c>
      <c r="FM30" s="32" t="s">
        <v>0</v>
      </c>
      <c r="FN30" s="32" t="s">
        <v>0</v>
      </c>
      <c r="FO30" s="32" t="s">
        <v>0</v>
      </c>
      <c r="FP30" s="32" t="s">
        <v>0</v>
      </c>
      <c r="FQ30" s="32" t="s">
        <v>0</v>
      </c>
      <c r="FR30" s="32" t="s">
        <v>0</v>
      </c>
      <c r="FS30" s="32" t="s">
        <v>0</v>
      </c>
      <c r="FT30" s="32" t="s">
        <v>0</v>
      </c>
      <c r="FU30" s="32" t="s">
        <v>0</v>
      </c>
      <c r="FV30" s="32" t="s">
        <v>0</v>
      </c>
      <c r="FW30" s="32" t="s">
        <v>0</v>
      </c>
      <c r="FX30" s="32" t="s">
        <v>0</v>
      </c>
      <c r="FY30" s="32" t="s">
        <v>0</v>
      </c>
      <c r="FZ30" s="32" t="s">
        <v>0</v>
      </c>
      <c r="GA30" s="32" t="s">
        <v>0</v>
      </c>
      <c r="GB30" s="169" t="s">
        <v>0</v>
      </c>
      <c r="GC30" s="169" t="s">
        <v>0</v>
      </c>
      <c r="GD30" s="32" t="s">
        <v>0</v>
      </c>
      <c r="GE30" s="169" t="s">
        <v>0</v>
      </c>
      <c r="GF30" s="32" t="s">
        <v>0</v>
      </c>
      <c r="GG30" s="32" t="s">
        <v>0</v>
      </c>
      <c r="GH30" s="32" t="s">
        <v>0</v>
      </c>
      <c r="GI30" s="32" t="s">
        <v>0</v>
      </c>
      <c r="GJ30" s="32" t="s">
        <v>0</v>
      </c>
      <c r="GK30" s="32" t="s">
        <v>0</v>
      </c>
      <c r="GL30" s="32" t="s">
        <v>0</v>
      </c>
      <c r="GM30" s="32" t="s">
        <v>0</v>
      </c>
      <c r="GN30" s="32" t="s">
        <v>0</v>
      </c>
      <c r="GO30" s="32" t="s">
        <v>0</v>
      </c>
      <c r="GP30" s="32" t="s">
        <v>0</v>
      </c>
      <c r="GQ30" s="32" t="s">
        <v>0</v>
      </c>
      <c r="GR30" s="32" t="s">
        <v>0</v>
      </c>
      <c r="GS30" s="32" t="s">
        <v>0</v>
      </c>
      <c r="GT30" s="32" t="s">
        <v>0</v>
      </c>
      <c r="GU30" s="32" t="s">
        <v>0</v>
      </c>
      <c r="GV30" s="32" t="s">
        <v>0</v>
      </c>
      <c r="GW30" s="32" t="s">
        <v>0</v>
      </c>
      <c r="GX30" s="32" t="s">
        <v>0</v>
      </c>
      <c r="GY30" s="32" t="s">
        <v>0</v>
      </c>
      <c r="GZ30" s="32" t="s">
        <v>0</v>
      </c>
      <c r="HA30" s="32" t="s">
        <v>0</v>
      </c>
      <c r="HB30" s="32" t="s">
        <v>0</v>
      </c>
      <c r="HC30" s="32" t="s">
        <v>0</v>
      </c>
      <c r="HD30" s="169" t="s">
        <v>0</v>
      </c>
      <c r="HE30" s="169" t="s">
        <v>0</v>
      </c>
      <c r="HF30" s="169" t="s">
        <v>0</v>
      </c>
      <c r="HG30" s="169" t="s">
        <v>0</v>
      </c>
      <c r="HH30" s="169" t="s">
        <v>0</v>
      </c>
      <c r="HI30" s="169" t="s">
        <v>0</v>
      </c>
      <c r="HJ30" s="169" t="s">
        <v>0</v>
      </c>
      <c r="HK30" s="169" t="s">
        <v>0</v>
      </c>
      <c r="HL30" s="169" t="s">
        <v>0</v>
      </c>
      <c r="HM30" s="169" t="s">
        <v>0</v>
      </c>
      <c r="HN30" s="169" t="s">
        <v>0</v>
      </c>
      <c r="HO30" s="169" t="s">
        <v>0</v>
      </c>
      <c r="HP30" s="169" t="s">
        <v>0</v>
      </c>
      <c r="HQ30" s="169" t="s">
        <v>0</v>
      </c>
      <c r="HR30" s="169" t="s">
        <v>0</v>
      </c>
      <c r="HS30" s="169" t="s">
        <v>0</v>
      </c>
      <c r="HT30" s="169" t="s">
        <v>0</v>
      </c>
      <c r="HU30" s="169" t="s">
        <v>0</v>
      </c>
      <c r="HV30" s="169" t="s">
        <v>0</v>
      </c>
      <c r="HW30" s="169" t="s">
        <v>0</v>
      </c>
      <c r="HX30" s="169" t="s">
        <v>0</v>
      </c>
      <c r="HY30" s="169" t="s">
        <v>0</v>
      </c>
      <c r="HZ30" s="169" t="s">
        <v>0</v>
      </c>
      <c r="IA30" s="169" t="s">
        <v>0</v>
      </c>
      <c r="IB30" s="169" t="s">
        <v>0</v>
      </c>
      <c r="IC30" s="169" t="s">
        <v>0</v>
      </c>
      <c r="ID30" s="169" t="s">
        <v>0</v>
      </c>
      <c r="IE30" s="169" t="s">
        <v>0</v>
      </c>
      <c r="IF30" s="169" t="s">
        <v>0</v>
      </c>
      <c r="IG30" s="169" t="s">
        <v>0</v>
      </c>
      <c r="IH30" s="169" t="s">
        <v>0</v>
      </c>
      <c r="II30" s="169" t="s">
        <v>0</v>
      </c>
    </row>
    <row r="31" spans="1:243">
      <c r="A31" s="10"/>
      <c r="B31" s="11"/>
      <c r="BA31" s="35"/>
      <c r="HG31" s="176"/>
    </row>
    <row r="32" spans="1:243" s="25" customFormat="1" ht="15">
      <c r="A32" s="12" t="str">
        <f>IF('0'!A1=1,"*Починаючи з квітня 2014 року дані наведено без урахування тимчасово окупованої території Автономної Республіки Крим, м. Севастополя,  а з січня 2015 року також без частини зони проведення антитерористичної операції.","*Since April 2014 excluding the temporarily occupied territory of the Autonomous Republic of Crimea and the city of Sevastopol, since January 2015 excluding part of the anti-terrorist operation zone.")</f>
        <v>*Починаючи з квітня 2014 року дані наведено без урахування тимчасово окупованої території Автономної Республіки Крим, м. Севастополя,  а з січня 2015 року також без частини зони проведення антитерористичної операції.</v>
      </c>
      <c r="B32" s="13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7"/>
      <c r="AX32" s="27"/>
      <c r="AY32" s="27"/>
      <c r="AZ32" s="27"/>
      <c r="BA32" s="27"/>
      <c r="BB32" s="28"/>
      <c r="BC32" s="28"/>
      <c r="HG32" s="176"/>
      <c r="IC32" s="20"/>
      <c r="ID32" s="20"/>
    </row>
    <row r="33" spans="1:238" s="25" customFormat="1" ht="15">
      <c r="A33" s="12" t="str">
        <f>IF('0'!A1=1,"**Починаючи з липня 2014 року дані можуть бути уточнені.","**Since July 2014 the data can be corrected .")</f>
        <v>**Починаючи з липня 2014 року дані можуть бути уточнені.</v>
      </c>
      <c r="B33" s="13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7"/>
      <c r="FN33" s="27"/>
      <c r="FO33" s="27"/>
      <c r="FP33" s="27"/>
      <c r="FQ33" s="27"/>
      <c r="HG33" s="169"/>
    </row>
    <row r="34" spans="1:238">
      <c r="IC34" s="25"/>
      <c r="ID34" s="25"/>
    </row>
  </sheetData>
  <sheetProtection algorithmName="SHA-512" hashValue="GriryU6Gdt6s/GmT0izGxBQ2vwZg9fXQlus7Y63NlaODCpOYBf/U16CdW/JegfjI/B3d0rd4FIGw3NCFfMlbOQ==" saltValue="8ARsnmGWR4jiqZIuh4eKmw==" spinCount="100000" sheet="1" formatCells="0"/>
  <mergeCells count="1">
    <mergeCell ref="A4:A30"/>
  </mergeCells>
  <hyperlinks>
    <hyperlink ref="A1" location="'0'!A1" display="'0'!A1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I33"/>
  <sheetViews>
    <sheetView showGridLines="0" zoomScale="86" zoomScaleNormal="86" workbookViewId="0">
      <pane xSplit="2" topLeftCell="HU1" activePane="topRight" state="frozen"/>
      <selection activeCell="C34" sqref="C34"/>
      <selection pane="topRight" activeCell="II3" sqref="II3"/>
    </sheetView>
  </sheetViews>
  <sheetFormatPr defaultColWidth="9.33203125" defaultRowHeight="12.75"/>
  <cols>
    <col min="1" max="1" width="9.33203125" style="20"/>
    <col min="2" max="2" width="45.83203125" style="20" customWidth="1"/>
    <col min="3" max="211" width="10.83203125" style="20" customWidth="1"/>
    <col min="212" max="212" width="10.1640625" style="20" bestFit="1" customWidth="1"/>
    <col min="213" max="277" width="10.83203125" style="20" customWidth="1"/>
    <col min="278" max="16384" width="9.33203125" style="20"/>
  </cols>
  <sheetData>
    <row r="1" spans="1:243" ht="15">
      <c r="A1" s="1" t="str">
        <f>IF('0'!A1=1,"до змісту","to title")</f>
        <v>до змісту</v>
      </c>
      <c r="B1" s="42"/>
    </row>
    <row r="2" spans="1:243" s="22" customFormat="1" ht="15.75" customHeight="1">
      <c r="A2" s="3"/>
      <c r="B2" s="4"/>
      <c r="C2" s="21">
        <v>37257</v>
      </c>
      <c r="D2" s="21">
        <v>37288</v>
      </c>
      <c r="E2" s="21">
        <v>37316</v>
      </c>
      <c r="F2" s="21">
        <v>37347</v>
      </c>
      <c r="G2" s="21">
        <v>37377</v>
      </c>
      <c r="H2" s="21">
        <v>37408</v>
      </c>
      <c r="I2" s="21">
        <v>37438</v>
      </c>
      <c r="J2" s="21">
        <v>37469</v>
      </c>
      <c r="K2" s="21">
        <v>37500</v>
      </c>
      <c r="L2" s="21">
        <v>37530</v>
      </c>
      <c r="M2" s="21">
        <v>37561</v>
      </c>
      <c r="N2" s="21">
        <v>37591</v>
      </c>
      <c r="O2" s="21">
        <v>37622</v>
      </c>
      <c r="P2" s="21">
        <v>37653</v>
      </c>
      <c r="Q2" s="21">
        <v>37681</v>
      </c>
      <c r="R2" s="21">
        <v>37712</v>
      </c>
      <c r="S2" s="21">
        <v>37742</v>
      </c>
      <c r="T2" s="21">
        <v>37773</v>
      </c>
      <c r="U2" s="21">
        <v>37803</v>
      </c>
      <c r="V2" s="21">
        <v>37834</v>
      </c>
      <c r="W2" s="21">
        <v>37865</v>
      </c>
      <c r="X2" s="21">
        <v>37895</v>
      </c>
      <c r="Y2" s="21">
        <v>37926</v>
      </c>
      <c r="Z2" s="21">
        <v>37956</v>
      </c>
      <c r="AA2" s="21">
        <v>37987</v>
      </c>
      <c r="AB2" s="21">
        <v>38018</v>
      </c>
      <c r="AC2" s="21">
        <v>38047</v>
      </c>
      <c r="AD2" s="21">
        <v>38078</v>
      </c>
      <c r="AE2" s="21">
        <v>38108</v>
      </c>
      <c r="AF2" s="21">
        <v>38139</v>
      </c>
      <c r="AG2" s="21">
        <v>38169</v>
      </c>
      <c r="AH2" s="21">
        <v>38200</v>
      </c>
      <c r="AI2" s="21">
        <v>38231</v>
      </c>
      <c r="AJ2" s="21">
        <v>38261</v>
      </c>
      <c r="AK2" s="21">
        <v>38292</v>
      </c>
      <c r="AL2" s="21">
        <v>38322</v>
      </c>
      <c r="AM2" s="21">
        <v>38353</v>
      </c>
      <c r="AN2" s="21">
        <v>38384</v>
      </c>
      <c r="AO2" s="21">
        <v>38412</v>
      </c>
      <c r="AP2" s="21">
        <v>38443</v>
      </c>
      <c r="AQ2" s="21">
        <v>38473</v>
      </c>
      <c r="AR2" s="21">
        <v>38504</v>
      </c>
      <c r="AS2" s="21">
        <v>38534</v>
      </c>
      <c r="AT2" s="21">
        <v>38565</v>
      </c>
      <c r="AU2" s="21">
        <v>38596</v>
      </c>
      <c r="AV2" s="21">
        <v>38626</v>
      </c>
      <c r="AW2" s="21">
        <v>38657</v>
      </c>
      <c r="AX2" s="21">
        <v>38687</v>
      </c>
      <c r="AY2" s="21">
        <v>38718</v>
      </c>
      <c r="AZ2" s="21">
        <v>38749</v>
      </c>
      <c r="BA2" s="21">
        <v>38777</v>
      </c>
      <c r="BB2" s="21">
        <v>38808</v>
      </c>
      <c r="BC2" s="21">
        <v>38838</v>
      </c>
      <c r="BD2" s="21">
        <v>38869</v>
      </c>
      <c r="BE2" s="21">
        <v>38899</v>
      </c>
      <c r="BF2" s="21">
        <v>38930</v>
      </c>
      <c r="BG2" s="21">
        <v>38961</v>
      </c>
      <c r="BH2" s="21">
        <v>38991</v>
      </c>
      <c r="BI2" s="21">
        <v>39022</v>
      </c>
      <c r="BJ2" s="21">
        <v>39052</v>
      </c>
      <c r="BK2" s="21">
        <v>39083</v>
      </c>
      <c r="BL2" s="21">
        <v>39114</v>
      </c>
      <c r="BM2" s="21">
        <v>39142</v>
      </c>
      <c r="BN2" s="21">
        <v>39173</v>
      </c>
      <c r="BO2" s="21">
        <v>39203</v>
      </c>
      <c r="BP2" s="21">
        <v>39234</v>
      </c>
      <c r="BQ2" s="21">
        <v>39264</v>
      </c>
      <c r="BR2" s="21">
        <v>39295</v>
      </c>
      <c r="BS2" s="21">
        <v>39326</v>
      </c>
      <c r="BT2" s="21">
        <v>39356</v>
      </c>
      <c r="BU2" s="21">
        <v>39387</v>
      </c>
      <c r="BV2" s="21">
        <v>39417</v>
      </c>
      <c r="BW2" s="21">
        <v>39448</v>
      </c>
      <c r="BX2" s="21">
        <v>39479</v>
      </c>
      <c r="BY2" s="21">
        <v>39508</v>
      </c>
      <c r="BZ2" s="21">
        <v>39539</v>
      </c>
      <c r="CA2" s="21">
        <v>39569</v>
      </c>
      <c r="CB2" s="21">
        <v>39600</v>
      </c>
      <c r="CC2" s="21">
        <v>39630</v>
      </c>
      <c r="CD2" s="21">
        <v>39661</v>
      </c>
      <c r="CE2" s="21">
        <v>39692</v>
      </c>
      <c r="CF2" s="21">
        <v>39722</v>
      </c>
      <c r="CG2" s="21">
        <v>39753</v>
      </c>
      <c r="CH2" s="21">
        <v>39783</v>
      </c>
      <c r="CI2" s="21">
        <v>39814</v>
      </c>
      <c r="CJ2" s="21">
        <v>39845</v>
      </c>
      <c r="CK2" s="21">
        <v>39873</v>
      </c>
      <c r="CL2" s="21">
        <v>39904</v>
      </c>
      <c r="CM2" s="21">
        <v>39934</v>
      </c>
      <c r="CN2" s="21">
        <v>39965</v>
      </c>
      <c r="CO2" s="21">
        <v>39995</v>
      </c>
      <c r="CP2" s="21">
        <v>40026</v>
      </c>
      <c r="CQ2" s="21">
        <v>40057</v>
      </c>
      <c r="CR2" s="21">
        <v>40087</v>
      </c>
      <c r="CS2" s="21">
        <v>40118</v>
      </c>
      <c r="CT2" s="21">
        <v>40148</v>
      </c>
      <c r="CU2" s="21">
        <v>40179</v>
      </c>
      <c r="CV2" s="21">
        <v>40210</v>
      </c>
      <c r="CW2" s="21">
        <v>40238</v>
      </c>
      <c r="CX2" s="21">
        <v>40269</v>
      </c>
      <c r="CY2" s="21">
        <v>40299</v>
      </c>
      <c r="CZ2" s="21">
        <v>40330</v>
      </c>
      <c r="DA2" s="21">
        <v>40360</v>
      </c>
      <c r="DB2" s="21">
        <v>40391</v>
      </c>
      <c r="DC2" s="21">
        <v>40422</v>
      </c>
      <c r="DD2" s="21">
        <v>40452</v>
      </c>
      <c r="DE2" s="21">
        <v>40483</v>
      </c>
      <c r="DF2" s="21">
        <v>40513</v>
      </c>
      <c r="DG2" s="21">
        <v>40544</v>
      </c>
      <c r="DH2" s="21">
        <v>40575</v>
      </c>
      <c r="DI2" s="21">
        <v>40603</v>
      </c>
      <c r="DJ2" s="21">
        <v>40634</v>
      </c>
      <c r="DK2" s="21">
        <v>40664</v>
      </c>
      <c r="DL2" s="21">
        <v>40695</v>
      </c>
      <c r="DM2" s="21">
        <v>40725</v>
      </c>
      <c r="DN2" s="21">
        <v>40756</v>
      </c>
      <c r="DO2" s="21">
        <v>40787</v>
      </c>
      <c r="DP2" s="21">
        <v>40817</v>
      </c>
      <c r="DQ2" s="21">
        <v>40848</v>
      </c>
      <c r="DR2" s="21">
        <v>40878</v>
      </c>
      <c r="DS2" s="21">
        <v>40909</v>
      </c>
      <c r="DT2" s="21">
        <v>40940</v>
      </c>
      <c r="DU2" s="21">
        <v>40969</v>
      </c>
      <c r="DV2" s="21">
        <v>41000</v>
      </c>
      <c r="DW2" s="21">
        <v>41030</v>
      </c>
      <c r="DX2" s="21">
        <v>41061</v>
      </c>
      <c r="DY2" s="21">
        <v>41091</v>
      </c>
      <c r="DZ2" s="21">
        <v>41122</v>
      </c>
      <c r="EA2" s="21">
        <v>41153</v>
      </c>
      <c r="EB2" s="21">
        <v>41183</v>
      </c>
      <c r="EC2" s="21">
        <v>41214</v>
      </c>
      <c r="ED2" s="21">
        <v>41244</v>
      </c>
      <c r="EE2" s="21">
        <v>41275</v>
      </c>
      <c r="EF2" s="21">
        <v>41306</v>
      </c>
      <c r="EG2" s="21">
        <v>41334</v>
      </c>
      <c r="EH2" s="21">
        <v>41365</v>
      </c>
      <c r="EI2" s="21">
        <v>41395</v>
      </c>
      <c r="EJ2" s="21">
        <v>41426</v>
      </c>
      <c r="EK2" s="21">
        <v>41456</v>
      </c>
      <c r="EL2" s="21">
        <v>41487</v>
      </c>
      <c r="EM2" s="21">
        <v>41518</v>
      </c>
      <c r="EN2" s="21">
        <v>41548</v>
      </c>
      <c r="EO2" s="21">
        <v>41579</v>
      </c>
      <c r="EP2" s="21">
        <v>41609</v>
      </c>
      <c r="EQ2" s="21">
        <v>41640</v>
      </c>
      <c r="ER2" s="21">
        <v>41671</v>
      </c>
      <c r="ES2" s="21">
        <v>41699</v>
      </c>
      <c r="ET2" s="21">
        <v>41730</v>
      </c>
      <c r="EU2" s="21">
        <v>41760</v>
      </c>
      <c r="EV2" s="21">
        <v>41791</v>
      </c>
      <c r="EW2" s="21">
        <v>41821</v>
      </c>
      <c r="EX2" s="21">
        <v>41852</v>
      </c>
      <c r="EY2" s="21">
        <v>41883</v>
      </c>
      <c r="EZ2" s="21">
        <v>41913</v>
      </c>
      <c r="FA2" s="21">
        <v>41944</v>
      </c>
      <c r="FB2" s="21">
        <v>41974</v>
      </c>
      <c r="FC2" s="21">
        <v>42005</v>
      </c>
      <c r="FD2" s="21">
        <v>42036</v>
      </c>
      <c r="FE2" s="21">
        <v>42064</v>
      </c>
      <c r="FF2" s="21">
        <v>42095</v>
      </c>
      <c r="FG2" s="21">
        <v>42125</v>
      </c>
      <c r="FH2" s="21">
        <v>42156</v>
      </c>
      <c r="FI2" s="21">
        <v>42186</v>
      </c>
      <c r="FJ2" s="21">
        <v>42217</v>
      </c>
      <c r="FK2" s="21">
        <v>42248</v>
      </c>
      <c r="FL2" s="21">
        <v>42278</v>
      </c>
      <c r="FM2" s="21">
        <v>42309</v>
      </c>
      <c r="FN2" s="21">
        <v>42339</v>
      </c>
      <c r="FO2" s="21">
        <v>42370</v>
      </c>
      <c r="FP2" s="21">
        <v>42401</v>
      </c>
      <c r="FQ2" s="21">
        <v>42430</v>
      </c>
      <c r="FR2" s="21">
        <v>42461</v>
      </c>
      <c r="FS2" s="21">
        <v>42491</v>
      </c>
      <c r="FT2" s="21">
        <v>42522</v>
      </c>
      <c r="FU2" s="21">
        <v>42552</v>
      </c>
      <c r="FV2" s="21">
        <v>42583</v>
      </c>
      <c r="FW2" s="21">
        <v>42614</v>
      </c>
      <c r="FX2" s="21">
        <v>42644</v>
      </c>
      <c r="FY2" s="21">
        <v>42675</v>
      </c>
      <c r="FZ2" s="21">
        <v>42705</v>
      </c>
      <c r="GA2" s="21">
        <v>42736</v>
      </c>
      <c r="GB2" s="21">
        <v>42767</v>
      </c>
      <c r="GC2" s="21">
        <v>42795</v>
      </c>
      <c r="GD2" s="21">
        <v>42826</v>
      </c>
      <c r="GE2" s="21">
        <v>42856</v>
      </c>
      <c r="GF2" s="21">
        <v>42887</v>
      </c>
      <c r="GG2" s="21">
        <v>42917</v>
      </c>
      <c r="GH2" s="21">
        <v>42948</v>
      </c>
      <c r="GI2" s="21">
        <v>42979</v>
      </c>
      <c r="GJ2" s="21">
        <v>43009</v>
      </c>
      <c r="GK2" s="21">
        <v>43040</v>
      </c>
      <c r="GL2" s="21">
        <v>43070</v>
      </c>
      <c r="GM2" s="21">
        <v>43101</v>
      </c>
      <c r="GN2" s="21">
        <v>43132</v>
      </c>
      <c r="GO2" s="21">
        <v>43160</v>
      </c>
      <c r="GP2" s="21">
        <v>43191</v>
      </c>
      <c r="GQ2" s="21">
        <v>43221</v>
      </c>
      <c r="GR2" s="21">
        <v>43252</v>
      </c>
      <c r="GS2" s="21">
        <v>43282</v>
      </c>
      <c r="GT2" s="21">
        <v>43313</v>
      </c>
      <c r="GU2" s="21">
        <v>43344</v>
      </c>
      <c r="GV2" s="21">
        <v>43374</v>
      </c>
      <c r="GW2" s="21">
        <v>43405</v>
      </c>
      <c r="GX2" s="21">
        <v>43435</v>
      </c>
      <c r="GY2" s="21">
        <v>43466</v>
      </c>
      <c r="GZ2" s="21">
        <v>43497</v>
      </c>
      <c r="HA2" s="21">
        <v>43525</v>
      </c>
      <c r="HB2" s="21">
        <v>43556</v>
      </c>
      <c r="HC2" s="21">
        <v>43586</v>
      </c>
      <c r="HD2" s="21">
        <v>43617</v>
      </c>
      <c r="HE2" s="21">
        <v>43647</v>
      </c>
      <c r="HF2" s="21">
        <v>43678</v>
      </c>
      <c r="HG2" s="21">
        <v>43709</v>
      </c>
      <c r="HH2" s="21">
        <v>43739</v>
      </c>
      <c r="HI2" s="21">
        <v>43770</v>
      </c>
      <c r="HJ2" s="21">
        <v>43800</v>
      </c>
      <c r="HK2" s="21">
        <v>43831</v>
      </c>
      <c r="HL2" s="21">
        <v>43862</v>
      </c>
      <c r="HM2" s="21">
        <v>43891</v>
      </c>
      <c r="HN2" s="21">
        <v>43922</v>
      </c>
      <c r="HO2" s="21">
        <v>43952</v>
      </c>
      <c r="HP2" s="21">
        <v>43983</v>
      </c>
      <c r="HQ2" s="21">
        <v>44013</v>
      </c>
      <c r="HR2" s="21">
        <v>44044</v>
      </c>
      <c r="HS2" s="21">
        <v>44075</v>
      </c>
      <c r="HT2" s="21">
        <v>44105</v>
      </c>
      <c r="HU2" s="21">
        <v>44136</v>
      </c>
      <c r="HV2" s="21">
        <v>44166</v>
      </c>
      <c r="HW2" s="21">
        <v>44197</v>
      </c>
      <c r="HX2" s="21">
        <v>44228</v>
      </c>
      <c r="HY2" s="21">
        <v>44256</v>
      </c>
      <c r="HZ2" s="21">
        <v>44287</v>
      </c>
      <c r="IA2" s="21">
        <v>44317</v>
      </c>
      <c r="IB2" s="21">
        <v>44348</v>
      </c>
      <c r="IC2" s="21">
        <v>44378</v>
      </c>
      <c r="ID2" s="21">
        <v>44409</v>
      </c>
      <c r="IE2" s="21">
        <v>44440</v>
      </c>
      <c r="IF2" s="21">
        <v>44470</v>
      </c>
      <c r="IG2" s="21">
        <v>44501</v>
      </c>
      <c r="IH2" s="21">
        <v>44531</v>
      </c>
      <c r="II2" s="21">
        <v>44562</v>
      </c>
    </row>
    <row r="3" spans="1:243" ht="48.75" customHeight="1">
      <c r="A3" s="43"/>
      <c r="B3" s="44" t="str">
        <f>IF('0'!A1=1,"ІНДЕКС РЕАЛЬНОЇ ЗАРОБІТНОЇ ПЛАТИ  (до відповідного періоду попереднього року, %)","Real wage indices (to соrresponding period of the previous year, %)")</f>
        <v>ІНДЕКС РЕАЛЬНОЇ ЗАРОБІТНОЇ ПЛАТИ  (до відповідного періоду попереднього року, %)</v>
      </c>
      <c r="C3" s="46">
        <v>117.3</v>
      </c>
      <c r="D3" s="46">
        <v>118.1</v>
      </c>
      <c r="E3" s="46">
        <v>119.2</v>
      </c>
      <c r="F3" s="46">
        <v>119.1</v>
      </c>
      <c r="G3" s="46">
        <v>118.3</v>
      </c>
      <c r="H3" s="46">
        <v>118.4</v>
      </c>
      <c r="I3" s="46">
        <v>118.8</v>
      </c>
      <c r="J3" s="46">
        <v>118.7</v>
      </c>
      <c r="K3" s="46">
        <v>118.7</v>
      </c>
      <c r="L3" s="46">
        <v>118.6</v>
      </c>
      <c r="M3" s="46">
        <v>118.4</v>
      </c>
      <c r="N3" s="46">
        <v>118.2</v>
      </c>
      <c r="O3" s="46">
        <v>122.8</v>
      </c>
      <c r="P3" s="46">
        <v>118.5</v>
      </c>
      <c r="Q3" s="46">
        <v>115.7</v>
      </c>
      <c r="R3" s="46">
        <v>115.1</v>
      </c>
      <c r="S3" s="46">
        <v>115.3</v>
      </c>
      <c r="T3" s="46">
        <v>115.7</v>
      </c>
      <c r="U3" s="46">
        <v>115.3</v>
      </c>
      <c r="V3" s="46">
        <v>115.2</v>
      </c>
      <c r="W3" s="46">
        <v>115.5</v>
      </c>
      <c r="X3" s="46">
        <v>115.6</v>
      </c>
      <c r="Y3" s="46">
        <v>115.3</v>
      </c>
      <c r="Z3" s="46">
        <v>115.2</v>
      </c>
      <c r="AA3" s="46">
        <v>121.9</v>
      </c>
      <c r="AB3" s="46">
        <v>125</v>
      </c>
      <c r="AC3" s="46">
        <v>126.8</v>
      </c>
      <c r="AD3" s="46">
        <v>127.3</v>
      </c>
      <c r="AE3" s="46">
        <v>126.7</v>
      </c>
      <c r="AF3" s="46">
        <v>126</v>
      </c>
      <c r="AG3" s="46">
        <v>125.2</v>
      </c>
      <c r="AH3" s="46">
        <v>124.7</v>
      </c>
      <c r="AI3" s="46">
        <v>124.3</v>
      </c>
      <c r="AJ3" s="46">
        <v>123.9</v>
      </c>
      <c r="AK3" s="46">
        <v>124.1</v>
      </c>
      <c r="AL3" s="46">
        <v>123.8</v>
      </c>
      <c r="AM3" s="46">
        <v>113.5</v>
      </c>
      <c r="AN3" s="46">
        <v>114.3</v>
      </c>
      <c r="AO3" s="46">
        <v>114.8</v>
      </c>
      <c r="AP3" s="46">
        <v>115.3</v>
      </c>
      <c r="AQ3" s="46">
        <v>116.4</v>
      </c>
      <c r="AR3" s="46">
        <v>117</v>
      </c>
      <c r="AS3" s="46">
        <v>117.5</v>
      </c>
      <c r="AT3" s="46">
        <v>117.8</v>
      </c>
      <c r="AU3" s="46">
        <v>118</v>
      </c>
      <c r="AV3" s="46">
        <v>118.6</v>
      </c>
      <c r="AW3" s="46">
        <v>119.2</v>
      </c>
      <c r="AX3" s="46">
        <v>120.3</v>
      </c>
      <c r="AY3" s="46">
        <v>122.8</v>
      </c>
      <c r="AZ3" s="46">
        <v>122.6</v>
      </c>
      <c r="BA3" s="46">
        <v>123.6</v>
      </c>
      <c r="BB3" s="46">
        <v>123.8</v>
      </c>
      <c r="BC3" s="46">
        <v>123.4</v>
      </c>
      <c r="BD3" s="46">
        <v>122.9</v>
      </c>
      <c r="BE3" s="46">
        <v>122.3</v>
      </c>
      <c r="BF3" s="46">
        <v>122</v>
      </c>
      <c r="BG3" s="46">
        <v>121.2</v>
      </c>
      <c r="BH3" s="46">
        <v>120.1</v>
      </c>
      <c r="BI3" s="46">
        <v>119.1</v>
      </c>
      <c r="BJ3" s="46">
        <v>118.3</v>
      </c>
      <c r="BK3" s="46">
        <v>113.6</v>
      </c>
      <c r="BL3" s="46">
        <v>113.2</v>
      </c>
      <c r="BM3" s="46">
        <v>112.3</v>
      </c>
      <c r="BN3" s="46">
        <v>111.9</v>
      </c>
      <c r="BO3" s="46">
        <v>112.1</v>
      </c>
      <c r="BP3" s="46">
        <v>112</v>
      </c>
      <c r="BQ3" s="46">
        <v>112.3</v>
      </c>
      <c r="BR3" s="46">
        <v>112.2</v>
      </c>
      <c r="BS3" s="46">
        <v>112.2</v>
      </c>
      <c r="BT3" s="46">
        <v>112.6</v>
      </c>
      <c r="BU3" s="46">
        <v>112.7</v>
      </c>
      <c r="BV3" s="46">
        <v>112.5</v>
      </c>
      <c r="BW3" s="46">
        <v>114.1</v>
      </c>
      <c r="BX3" s="46">
        <v>115.5</v>
      </c>
      <c r="BY3" s="46">
        <v>113.3</v>
      </c>
      <c r="BZ3" s="46">
        <v>111.9</v>
      </c>
      <c r="CA3" s="46">
        <v>110.4</v>
      </c>
      <c r="CB3" s="46">
        <v>109.5</v>
      </c>
      <c r="CC3" s="46">
        <v>109</v>
      </c>
      <c r="CD3" s="46">
        <v>108.5</v>
      </c>
      <c r="CE3" s="46">
        <v>108.4</v>
      </c>
      <c r="CF3" s="46">
        <v>108</v>
      </c>
      <c r="CG3" s="46">
        <v>107.2</v>
      </c>
      <c r="CH3" s="46">
        <v>106.3</v>
      </c>
      <c r="CI3" s="46">
        <v>88.8</v>
      </c>
      <c r="CJ3" s="46">
        <v>87.6</v>
      </c>
      <c r="CK3" s="46">
        <v>88.3</v>
      </c>
      <c r="CL3" s="46">
        <v>89.2</v>
      </c>
      <c r="CM3" s="46">
        <v>89.6</v>
      </c>
      <c r="CN3" s="46">
        <v>89.9</v>
      </c>
      <c r="CO3" s="46">
        <v>89.9</v>
      </c>
      <c r="CP3" s="46">
        <v>89.7</v>
      </c>
      <c r="CQ3" s="46">
        <v>89.7</v>
      </c>
      <c r="CR3" s="46">
        <v>89.6</v>
      </c>
      <c r="CS3" s="46">
        <v>90</v>
      </c>
      <c r="CT3" s="46">
        <v>90.8</v>
      </c>
      <c r="CU3" s="46">
        <v>106</v>
      </c>
      <c r="CV3" s="46">
        <v>105.1</v>
      </c>
      <c r="CW3" s="46">
        <v>105.7</v>
      </c>
      <c r="CX3" s="46">
        <v>106</v>
      </c>
      <c r="CY3" s="46">
        <v>107.2</v>
      </c>
      <c r="CZ3" s="46">
        <v>108.6</v>
      </c>
      <c r="DA3" s="46">
        <v>109.3</v>
      </c>
      <c r="DB3" s="46">
        <v>109.6</v>
      </c>
      <c r="DC3" s="46">
        <v>109.8</v>
      </c>
      <c r="DD3" s="46">
        <v>109.9</v>
      </c>
      <c r="DE3" s="46">
        <v>110.2</v>
      </c>
      <c r="DF3" s="46">
        <v>110.2</v>
      </c>
      <c r="DG3" s="46">
        <v>110.6</v>
      </c>
      <c r="DH3" s="46">
        <v>111</v>
      </c>
      <c r="DI3" s="46">
        <v>111.1</v>
      </c>
      <c r="DJ3" s="46">
        <v>110.8</v>
      </c>
      <c r="DK3" s="46">
        <v>109.6</v>
      </c>
      <c r="DL3" s="46">
        <v>108.1</v>
      </c>
      <c r="DM3" s="46">
        <v>107.6</v>
      </c>
      <c r="DN3" s="46">
        <v>107.7</v>
      </c>
      <c r="DO3" s="46">
        <v>108</v>
      </c>
      <c r="DP3" s="46">
        <v>108.3</v>
      </c>
      <c r="DQ3" s="46">
        <v>108.5</v>
      </c>
      <c r="DR3" s="46">
        <v>108.7</v>
      </c>
      <c r="DS3" s="46">
        <v>114.4</v>
      </c>
      <c r="DT3" s="46">
        <v>115.3</v>
      </c>
      <c r="DU3" s="46">
        <v>114.7</v>
      </c>
      <c r="DV3" s="46">
        <v>114.9</v>
      </c>
      <c r="DW3" s="46">
        <v>115.5</v>
      </c>
      <c r="DX3" s="46">
        <v>115.6</v>
      </c>
      <c r="DY3" s="46">
        <v>115.5</v>
      </c>
      <c r="DZ3" s="46">
        <v>115.3</v>
      </c>
      <c r="EA3" s="46">
        <v>114.9</v>
      </c>
      <c r="EB3" s="46">
        <v>114.8</v>
      </c>
      <c r="EC3" s="46">
        <v>114.7</v>
      </c>
      <c r="ED3" s="46">
        <v>114.4</v>
      </c>
      <c r="EE3" s="46">
        <v>110.2</v>
      </c>
      <c r="EF3" s="46">
        <v>109.6</v>
      </c>
      <c r="EG3" s="46">
        <v>109.9</v>
      </c>
      <c r="EH3" s="46">
        <v>110.2</v>
      </c>
      <c r="EI3" s="46">
        <v>109.8</v>
      </c>
      <c r="EJ3" s="46">
        <v>109.6</v>
      </c>
      <c r="EK3" s="46">
        <v>109.5</v>
      </c>
      <c r="EL3" s="46">
        <v>109.3</v>
      </c>
      <c r="EM3" s="46">
        <v>109.1</v>
      </c>
      <c r="EN3" s="46">
        <v>108.7</v>
      </c>
      <c r="EO3" s="46">
        <v>108.4</v>
      </c>
      <c r="EP3" s="46">
        <v>108.2</v>
      </c>
      <c r="EQ3" s="46">
        <v>104.6</v>
      </c>
      <c r="ER3" s="46">
        <v>104.1</v>
      </c>
      <c r="ES3" s="46">
        <v>103.5</v>
      </c>
      <c r="ET3" s="46">
        <v>102.2</v>
      </c>
      <c r="EU3" s="46">
        <v>100.7</v>
      </c>
      <c r="EV3" s="46">
        <v>99.6</v>
      </c>
      <c r="EW3" s="46">
        <v>98.3</v>
      </c>
      <c r="EX3" s="46">
        <v>96.9</v>
      </c>
      <c r="EY3" s="46">
        <v>96</v>
      </c>
      <c r="EZ3" s="46">
        <v>95</v>
      </c>
      <c r="FA3" s="46">
        <v>94.3</v>
      </c>
      <c r="FB3" s="46">
        <v>93.5</v>
      </c>
      <c r="FC3" s="46">
        <v>82.7</v>
      </c>
      <c r="FD3" s="46">
        <v>82.3</v>
      </c>
      <c r="FE3" s="46">
        <v>79.900000000000006</v>
      </c>
      <c r="FF3" s="46">
        <v>77.5</v>
      </c>
      <c r="FG3" s="46">
        <v>76.5</v>
      </c>
      <c r="FH3" s="46">
        <v>76.099999999999994</v>
      </c>
      <c r="FI3" s="46">
        <v>76.3</v>
      </c>
      <c r="FJ3" s="46">
        <v>76.8</v>
      </c>
      <c r="FK3" s="46">
        <v>77.3</v>
      </c>
      <c r="FL3" s="46">
        <v>78.2</v>
      </c>
      <c r="FM3" s="46">
        <v>78.900000000000006</v>
      </c>
      <c r="FN3" s="46">
        <v>79.8</v>
      </c>
      <c r="FO3" s="30">
        <v>86.8</v>
      </c>
      <c r="FP3" s="46">
        <v>89.2</v>
      </c>
      <c r="FQ3" s="46">
        <v>93.2</v>
      </c>
      <c r="FR3" s="46">
        <v>96.5</v>
      </c>
      <c r="FS3" s="46">
        <v>103.9</v>
      </c>
      <c r="FT3" s="46">
        <v>106.1</v>
      </c>
      <c r="FU3" s="46">
        <v>107.33886820231542</v>
      </c>
      <c r="FV3" s="46">
        <v>108.3</v>
      </c>
      <c r="FW3" s="46">
        <v>109.1</v>
      </c>
      <c r="FX3" s="46">
        <v>108.8</v>
      </c>
      <c r="FY3" s="46">
        <v>108.8</v>
      </c>
      <c r="FZ3" s="46">
        <v>109.04837649128399</v>
      </c>
      <c r="GA3" s="30">
        <v>121.4</v>
      </c>
      <c r="GB3" s="170">
        <v>119.7</v>
      </c>
      <c r="GC3" s="170">
        <v>119.3</v>
      </c>
      <c r="GD3" s="46">
        <v>119.7</v>
      </c>
      <c r="GE3" s="170">
        <v>119.8</v>
      </c>
      <c r="GF3" s="46">
        <v>119.7</v>
      </c>
      <c r="GG3" s="46">
        <v>119.3</v>
      </c>
      <c r="GH3" s="46">
        <v>119</v>
      </c>
      <c r="GI3" s="46">
        <v>118.81022925331915</v>
      </c>
      <c r="GJ3" s="46">
        <v>118.92176373200233</v>
      </c>
      <c r="GK3" s="46">
        <v>119.1</v>
      </c>
      <c r="GL3" s="46">
        <v>119.12667882405057</v>
      </c>
      <c r="GM3" s="46">
        <v>112.3</v>
      </c>
      <c r="GN3" s="46">
        <v>111.38782218874238</v>
      </c>
      <c r="GO3" s="46">
        <v>110.73045233330625</v>
      </c>
      <c r="GP3" s="46">
        <v>111.16964524249897</v>
      </c>
      <c r="GQ3" s="46">
        <v>111.77216568451038</v>
      </c>
      <c r="GR3" s="46">
        <v>111.99308490565696</v>
      </c>
      <c r="GS3" s="46">
        <v>112.4049653701237</v>
      </c>
      <c r="GT3" s="170">
        <v>112.83229338020408</v>
      </c>
      <c r="GU3" s="170">
        <v>112.84351427004084</v>
      </c>
      <c r="GV3" s="170">
        <v>112.977465343682</v>
      </c>
      <c r="GW3" s="170">
        <v>112.827016244251</v>
      </c>
      <c r="GX3" s="170">
        <v>112.52509710145657</v>
      </c>
      <c r="GY3" s="170">
        <v>109.5</v>
      </c>
      <c r="GZ3" s="170">
        <v>110.1</v>
      </c>
      <c r="HA3" s="170">
        <v>110.9</v>
      </c>
      <c r="HB3" s="170">
        <v>111</v>
      </c>
      <c r="HC3" s="170">
        <v>110.139853493381</v>
      </c>
      <c r="HD3" s="46">
        <v>109.766792783021</v>
      </c>
      <c r="HE3" s="46">
        <v>109.72450272331901</v>
      </c>
      <c r="HF3" s="46">
        <v>109.5</v>
      </c>
      <c r="HG3" s="46">
        <v>109.5</v>
      </c>
      <c r="HH3" s="46">
        <v>109.5</v>
      </c>
      <c r="HI3" s="46">
        <v>109.6</v>
      </c>
      <c r="HJ3" s="46">
        <v>109.756352998669</v>
      </c>
      <c r="HK3" s="46">
        <v>112.534012730835</v>
      </c>
      <c r="HL3" s="46">
        <v>112.4</v>
      </c>
      <c r="HM3" s="46">
        <v>111.3</v>
      </c>
      <c r="HN3" s="46">
        <v>108.3</v>
      </c>
      <c r="HO3" s="46">
        <v>106.9</v>
      </c>
      <c r="HP3" s="46">
        <v>106.5</v>
      </c>
      <c r="HQ3" s="46">
        <v>106.3</v>
      </c>
      <c r="HR3" s="46">
        <v>106.2</v>
      </c>
      <c r="HS3" s="46">
        <v>106.6</v>
      </c>
      <c r="HT3" s="46">
        <v>107</v>
      </c>
      <c r="HU3" s="46">
        <v>107.1</v>
      </c>
      <c r="HV3" s="46">
        <v>107.4</v>
      </c>
      <c r="HW3" s="30">
        <v>108.3</v>
      </c>
      <c r="HX3" s="30">
        <v>108</v>
      </c>
      <c r="HY3" s="30">
        <v>108.5</v>
      </c>
      <c r="HZ3" s="30">
        <v>111.1</v>
      </c>
      <c r="IA3" s="30">
        <v>112.3</v>
      </c>
      <c r="IB3" s="30">
        <v>112.4</v>
      </c>
      <c r="IC3" s="30">
        <v>112</v>
      </c>
      <c r="ID3" s="30">
        <v>111.9</v>
      </c>
      <c r="IE3" s="30">
        <v>111.3</v>
      </c>
      <c r="IF3" s="30">
        <v>110.5</v>
      </c>
      <c r="IG3" s="30">
        <v>110.3</v>
      </c>
      <c r="IH3" s="30">
        <v>110.5</v>
      </c>
      <c r="II3" s="30">
        <v>107.4</v>
      </c>
    </row>
    <row r="4" spans="1:243" ht="15.75">
      <c r="A4" s="185" t="str">
        <f>IF('0'!A1=1,"РЕГІОНИ*","OBLAST*")</f>
        <v>РЕГІОНИ*</v>
      </c>
      <c r="B4" s="8" t="str">
        <f>IF('0'!A1=1,"АР Крим","AR Crimea")</f>
        <v>АР Крим</v>
      </c>
      <c r="C4" s="32">
        <v>115.1</v>
      </c>
      <c r="D4" s="32">
        <v>115.9</v>
      </c>
      <c r="E4" s="32">
        <v>118.1</v>
      </c>
      <c r="F4" s="32">
        <v>117.1</v>
      </c>
      <c r="G4" s="32">
        <v>116.9</v>
      </c>
      <c r="H4" s="32">
        <v>117.1</v>
      </c>
      <c r="I4" s="32">
        <v>117.4</v>
      </c>
      <c r="J4" s="32">
        <v>117.5</v>
      </c>
      <c r="K4" s="32">
        <v>117.9</v>
      </c>
      <c r="L4" s="32">
        <v>118</v>
      </c>
      <c r="M4" s="32">
        <v>117.9</v>
      </c>
      <c r="N4" s="32">
        <v>117.5</v>
      </c>
      <c r="O4" s="32">
        <v>123.17239585880645</v>
      </c>
      <c r="P4" s="32">
        <v>119</v>
      </c>
      <c r="Q4" s="32">
        <v>115.2</v>
      </c>
      <c r="R4" s="32">
        <v>113.8</v>
      </c>
      <c r="S4" s="32">
        <v>113.1</v>
      </c>
      <c r="T4" s="32">
        <v>113</v>
      </c>
      <c r="U4" s="32">
        <v>112.4</v>
      </c>
      <c r="V4" s="32">
        <v>112.2</v>
      </c>
      <c r="W4" s="32">
        <v>112.4</v>
      </c>
      <c r="X4" s="32">
        <v>112.6</v>
      </c>
      <c r="Y4" s="32">
        <v>112.5</v>
      </c>
      <c r="Z4" s="32">
        <v>112.3</v>
      </c>
      <c r="AA4" s="32">
        <v>124.2</v>
      </c>
      <c r="AB4" s="32">
        <v>123.9</v>
      </c>
      <c r="AC4" s="32">
        <v>125.7</v>
      </c>
      <c r="AD4" s="32">
        <v>127</v>
      </c>
      <c r="AE4" s="32">
        <v>127.2</v>
      </c>
      <c r="AF4" s="32">
        <v>126.5</v>
      </c>
      <c r="AG4" s="32">
        <v>125.4</v>
      </c>
      <c r="AH4" s="32">
        <v>124.7</v>
      </c>
      <c r="AI4" s="32">
        <v>123.9</v>
      </c>
      <c r="AJ4" s="32">
        <v>123.3</v>
      </c>
      <c r="AK4" s="32">
        <v>123.3</v>
      </c>
      <c r="AL4" s="32">
        <v>123.1</v>
      </c>
      <c r="AM4" s="32">
        <v>109.77238115929717</v>
      </c>
      <c r="AN4" s="32">
        <v>112.3</v>
      </c>
      <c r="AO4" s="32">
        <v>113.4</v>
      </c>
      <c r="AP4" s="32">
        <v>113.6</v>
      </c>
      <c r="AQ4" s="32">
        <v>114.8</v>
      </c>
      <c r="AR4" s="32">
        <v>115.4</v>
      </c>
      <c r="AS4" s="32">
        <v>116.1</v>
      </c>
      <c r="AT4" s="32">
        <v>116.4</v>
      </c>
      <c r="AU4" s="32" t="s">
        <v>7</v>
      </c>
      <c r="AV4" s="32" t="s">
        <v>8</v>
      </c>
      <c r="AW4" s="32">
        <v>117.9</v>
      </c>
      <c r="AX4" s="32">
        <v>118.7</v>
      </c>
      <c r="AY4" s="32">
        <v>119.9</v>
      </c>
      <c r="AZ4" s="32">
        <v>120.2</v>
      </c>
      <c r="BA4" s="32">
        <v>121.7</v>
      </c>
      <c r="BB4" s="32" t="s">
        <v>9</v>
      </c>
      <c r="BC4" s="32">
        <v>122.9</v>
      </c>
      <c r="BD4" s="32">
        <v>122.8</v>
      </c>
      <c r="BE4" s="32">
        <v>122.3</v>
      </c>
      <c r="BF4" s="32">
        <v>122.1</v>
      </c>
      <c r="BG4" s="32">
        <v>121.1</v>
      </c>
      <c r="BH4" s="32">
        <v>120.1</v>
      </c>
      <c r="BI4" s="32">
        <v>119.2</v>
      </c>
      <c r="BJ4" s="32">
        <v>118.6</v>
      </c>
      <c r="BK4" s="32">
        <v>115.7</v>
      </c>
      <c r="BL4" s="32">
        <v>115.5</v>
      </c>
      <c r="BM4" s="32">
        <v>112.9</v>
      </c>
      <c r="BN4" s="32">
        <v>111.3</v>
      </c>
      <c r="BO4" s="32">
        <v>111.4</v>
      </c>
      <c r="BP4" s="32">
        <v>111.6</v>
      </c>
      <c r="BQ4" s="32">
        <v>111.9</v>
      </c>
      <c r="BR4" s="32">
        <v>111.8</v>
      </c>
      <c r="BS4" s="32">
        <v>111.7</v>
      </c>
      <c r="BT4" s="32">
        <v>112</v>
      </c>
      <c r="BU4" s="32">
        <v>112.1</v>
      </c>
      <c r="BV4" s="32">
        <v>111.7</v>
      </c>
      <c r="BW4" s="32">
        <v>110.6</v>
      </c>
      <c r="BX4" s="32">
        <v>113.2</v>
      </c>
      <c r="BY4" s="32">
        <v>112.6</v>
      </c>
      <c r="BZ4" s="32">
        <v>110.6</v>
      </c>
      <c r="CA4" s="32">
        <v>109.2</v>
      </c>
      <c r="CB4" s="32">
        <v>108.3</v>
      </c>
      <c r="CC4" s="32">
        <v>107.5</v>
      </c>
      <c r="CD4" s="32">
        <v>106.7</v>
      </c>
      <c r="CE4" s="32">
        <v>106.3</v>
      </c>
      <c r="CF4" s="32">
        <v>105.9</v>
      </c>
      <c r="CG4" s="32">
        <v>105.1</v>
      </c>
      <c r="CH4" s="32">
        <v>104.2</v>
      </c>
      <c r="CI4" s="32">
        <v>89.5</v>
      </c>
      <c r="CJ4" s="32">
        <v>86.8</v>
      </c>
      <c r="CK4" s="32">
        <v>86.7</v>
      </c>
      <c r="CL4" s="32">
        <v>88.3</v>
      </c>
      <c r="CM4" s="32">
        <v>88.9</v>
      </c>
      <c r="CN4" s="32">
        <v>88.9</v>
      </c>
      <c r="CO4" s="32">
        <v>88.9</v>
      </c>
      <c r="CP4" s="32">
        <v>89</v>
      </c>
      <c r="CQ4" s="32">
        <v>89.3</v>
      </c>
      <c r="CR4" s="32">
        <v>89.3</v>
      </c>
      <c r="CS4" s="32">
        <v>89.5</v>
      </c>
      <c r="CT4" s="32">
        <v>90.4</v>
      </c>
      <c r="CU4" s="32">
        <v>101.9</v>
      </c>
      <c r="CV4" s="32">
        <v>102.4</v>
      </c>
      <c r="CW4" s="32">
        <v>103.7</v>
      </c>
      <c r="CX4" s="32">
        <v>103.4</v>
      </c>
      <c r="CY4" s="32">
        <v>105</v>
      </c>
      <c r="CZ4" s="32">
        <v>107.3</v>
      </c>
      <c r="DA4" s="32">
        <v>108.2</v>
      </c>
      <c r="DB4" s="32">
        <v>108.8</v>
      </c>
      <c r="DC4" s="32">
        <v>108.8</v>
      </c>
      <c r="DD4" s="32">
        <v>109</v>
      </c>
      <c r="DE4" s="32">
        <v>109.2</v>
      </c>
      <c r="DF4" s="32">
        <v>108.9</v>
      </c>
      <c r="DG4" s="32">
        <v>110.7</v>
      </c>
      <c r="DH4" s="32">
        <v>109.8</v>
      </c>
      <c r="DI4" s="32">
        <v>108.8</v>
      </c>
      <c r="DJ4" s="32">
        <v>108.1</v>
      </c>
      <c r="DK4" s="32">
        <v>106.3</v>
      </c>
      <c r="DL4" s="32">
        <v>104.2</v>
      </c>
      <c r="DM4" s="32">
        <v>103.8</v>
      </c>
      <c r="DN4" s="32">
        <v>103.7</v>
      </c>
      <c r="DO4" s="32">
        <v>104</v>
      </c>
      <c r="DP4" s="32">
        <v>104.3</v>
      </c>
      <c r="DQ4" s="32">
        <v>104.7</v>
      </c>
      <c r="DR4" s="32">
        <v>105.2</v>
      </c>
      <c r="DS4" s="32">
        <v>112.2</v>
      </c>
      <c r="DT4" s="32">
        <v>112.1</v>
      </c>
      <c r="DU4" s="32">
        <v>112.9</v>
      </c>
      <c r="DV4" s="32">
        <v>114.5</v>
      </c>
      <c r="DW4" s="32">
        <v>116.4</v>
      </c>
      <c r="DX4" s="32">
        <v>116.8</v>
      </c>
      <c r="DY4" s="32">
        <v>116.6</v>
      </c>
      <c r="DZ4" s="32">
        <v>116.6</v>
      </c>
      <c r="EA4" s="32">
        <v>116.5</v>
      </c>
      <c r="EB4" s="32">
        <v>116.5</v>
      </c>
      <c r="EC4" s="32">
        <v>116.4</v>
      </c>
      <c r="ED4" s="32">
        <v>116.1</v>
      </c>
      <c r="EE4" s="32">
        <v>121.6</v>
      </c>
      <c r="EF4" s="32">
        <v>118</v>
      </c>
      <c r="EG4" s="32">
        <v>116.1</v>
      </c>
      <c r="EH4" s="32">
        <v>114.9</v>
      </c>
      <c r="EI4" s="32">
        <v>113.7</v>
      </c>
      <c r="EJ4" s="32">
        <v>112.8</v>
      </c>
      <c r="EK4" s="32">
        <v>112.1</v>
      </c>
      <c r="EL4" s="32">
        <v>111.9</v>
      </c>
      <c r="EM4" s="32">
        <v>111.4</v>
      </c>
      <c r="EN4" s="32">
        <v>110.8</v>
      </c>
      <c r="EO4" s="32">
        <v>110.4</v>
      </c>
      <c r="EP4" s="32">
        <v>110</v>
      </c>
      <c r="EQ4" s="32" t="s">
        <v>0</v>
      </c>
      <c r="ER4" s="32" t="s">
        <v>0</v>
      </c>
      <c r="ES4" s="32" t="s">
        <v>0</v>
      </c>
      <c r="ET4" s="32" t="s">
        <v>0</v>
      </c>
      <c r="EU4" s="32" t="s">
        <v>0</v>
      </c>
      <c r="EV4" s="32" t="s">
        <v>0</v>
      </c>
      <c r="EW4" s="32" t="s">
        <v>0</v>
      </c>
      <c r="EX4" s="32" t="s">
        <v>0</v>
      </c>
      <c r="EY4" s="32" t="s">
        <v>0</v>
      </c>
      <c r="EZ4" s="32" t="s">
        <v>0</v>
      </c>
      <c r="FA4" s="32" t="s">
        <v>0</v>
      </c>
      <c r="FB4" s="32" t="s">
        <v>0</v>
      </c>
      <c r="FC4" s="32" t="s">
        <v>0</v>
      </c>
      <c r="FD4" s="32" t="s">
        <v>0</v>
      </c>
      <c r="FE4" s="32" t="s">
        <v>0</v>
      </c>
      <c r="FF4" s="32" t="s">
        <v>0</v>
      </c>
      <c r="FG4" s="32" t="s">
        <v>0</v>
      </c>
      <c r="FH4" s="32" t="s">
        <v>0</v>
      </c>
      <c r="FI4" s="32" t="s">
        <v>0</v>
      </c>
      <c r="FJ4" s="32" t="s">
        <v>0</v>
      </c>
      <c r="FK4" s="32" t="s">
        <v>0</v>
      </c>
      <c r="FL4" s="32" t="s">
        <v>0</v>
      </c>
      <c r="FM4" s="32" t="s">
        <v>0</v>
      </c>
      <c r="FN4" s="47"/>
      <c r="FO4" s="32" t="s">
        <v>0</v>
      </c>
      <c r="FP4" s="32" t="s">
        <v>0</v>
      </c>
      <c r="FQ4" s="32" t="s">
        <v>0</v>
      </c>
      <c r="FR4" s="32" t="s">
        <v>0</v>
      </c>
      <c r="FS4" s="32" t="s">
        <v>0</v>
      </c>
      <c r="FT4" s="32" t="s">
        <v>0</v>
      </c>
      <c r="FU4" s="32" t="s">
        <v>0</v>
      </c>
      <c r="FV4" s="32" t="s">
        <v>0</v>
      </c>
      <c r="FW4" s="32" t="s">
        <v>0</v>
      </c>
      <c r="FX4" s="32" t="s">
        <v>0</v>
      </c>
      <c r="FY4" s="32" t="s">
        <v>0</v>
      </c>
      <c r="FZ4" s="32" t="s">
        <v>0</v>
      </c>
      <c r="GA4" s="32" t="s">
        <v>0</v>
      </c>
      <c r="GB4" s="169" t="s">
        <v>0</v>
      </c>
      <c r="GC4" s="169" t="s">
        <v>0</v>
      </c>
      <c r="GD4" s="32" t="s">
        <v>0</v>
      </c>
      <c r="GE4" s="169" t="s">
        <v>0</v>
      </c>
      <c r="GF4" s="32" t="s">
        <v>0</v>
      </c>
      <c r="GG4" s="32" t="s">
        <v>0</v>
      </c>
      <c r="GH4" s="32" t="s">
        <v>0</v>
      </c>
      <c r="GI4" s="32" t="s">
        <v>0</v>
      </c>
      <c r="GJ4" s="32" t="s">
        <v>0</v>
      </c>
      <c r="GK4" s="32" t="s">
        <v>0</v>
      </c>
      <c r="GL4" s="32" t="s">
        <v>0</v>
      </c>
      <c r="GM4" s="32" t="s">
        <v>0</v>
      </c>
      <c r="GN4" s="32" t="s">
        <v>0</v>
      </c>
      <c r="GO4" s="32" t="s">
        <v>0</v>
      </c>
      <c r="GP4" s="32" t="s">
        <v>0</v>
      </c>
      <c r="GQ4" s="32" t="s">
        <v>0</v>
      </c>
      <c r="GR4" s="32" t="s">
        <v>0</v>
      </c>
      <c r="GS4" s="32" t="s">
        <v>0</v>
      </c>
      <c r="GT4" s="32" t="s">
        <v>0</v>
      </c>
      <c r="GU4" s="32" t="s">
        <v>0</v>
      </c>
      <c r="GV4" s="32" t="s">
        <v>0</v>
      </c>
      <c r="GW4" s="32" t="s">
        <v>0</v>
      </c>
      <c r="GX4" s="32" t="s">
        <v>0</v>
      </c>
      <c r="GY4" s="32" t="s">
        <v>0</v>
      </c>
      <c r="GZ4" s="32" t="s">
        <v>0</v>
      </c>
      <c r="HA4" s="32" t="s">
        <v>0</v>
      </c>
      <c r="HB4" s="32" t="s">
        <v>0</v>
      </c>
      <c r="HC4" s="32" t="s">
        <v>0</v>
      </c>
      <c r="HD4" s="169" t="s">
        <v>0</v>
      </c>
      <c r="HE4" s="169" t="s">
        <v>0</v>
      </c>
      <c r="HF4" s="169" t="s">
        <v>0</v>
      </c>
      <c r="HG4" s="169" t="s">
        <v>0</v>
      </c>
      <c r="HH4" s="169" t="s">
        <v>0</v>
      </c>
      <c r="HI4" s="169" t="s">
        <v>0</v>
      </c>
      <c r="HJ4" s="169" t="s">
        <v>0</v>
      </c>
      <c r="HK4" s="169" t="s">
        <v>0</v>
      </c>
      <c r="HL4" s="169" t="s">
        <v>0</v>
      </c>
      <c r="HM4" s="169" t="s">
        <v>0</v>
      </c>
      <c r="HN4" s="169" t="s">
        <v>0</v>
      </c>
      <c r="HO4" s="169" t="s">
        <v>0</v>
      </c>
      <c r="HP4" s="169" t="s">
        <v>0</v>
      </c>
      <c r="HQ4" s="169" t="s">
        <v>0</v>
      </c>
      <c r="HR4" s="169" t="s">
        <v>0</v>
      </c>
      <c r="HS4" s="169" t="s">
        <v>0</v>
      </c>
      <c r="HT4" s="169" t="s">
        <v>0</v>
      </c>
      <c r="HU4" s="169" t="s">
        <v>0</v>
      </c>
      <c r="HV4" s="169" t="s">
        <v>0</v>
      </c>
      <c r="HW4" s="169" t="s">
        <v>0</v>
      </c>
      <c r="HX4" s="169" t="s">
        <v>0</v>
      </c>
      <c r="HY4" s="169" t="s">
        <v>0</v>
      </c>
      <c r="HZ4" s="169" t="s">
        <v>0</v>
      </c>
      <c r="IA4" s="169" t="s">
        <v>0</v>
      </c>
      <c r="IB4" s="169" t="s">
        <v>0</v>
      </c>
      <c r="IC4" s="169" t="s">
        <v>0</v>
      </c>
      <c r="ID4" s="169" t="s">
        <v>0</v>
      </c>
      <c r="IE4" s="169" t="s">
        <v>0</v>
      </c>
      <c r="IF4" s="169" t="s">
        <v>0</v>
      </c>
      <c r="IG4" s="169" t="s">
        <v>0</v>
      </c>
      <c r="IH4" s="169" t="s">
        <v>0</v>
      </c>
      <c r="II4" s="169" t="s">
        <v>0</v>
      </c>
    </row>
    <row r="5" spans="1:243" ht="15.75">
      <c r="A5" s="186"/>
      <c r="B5" s="8" t="str">
        <f>IF('0'!A1=1,"Вінницька","Vinnytsya")</f>
        <v>Вінницька</v>
      </c>
      <c r="C5" s="32">
        <v>110.2</v>
      </c>
      <c r="D5" s="32">
        <v>115.6</v>
      </c>
      <c r="E5" s="32">
        <v>119.8</v>
      </c>
      <c r="F5" s="32">
        <v>119.7</v>
      </c>
      <c r="G5" s="32">
        <v>119.3</v>
      </c>
      <c r="H5" s="32">
        <v>119.9</v>
      </c>
      <c r="I5" s="32">
        <v>120.5</v>
      </c>
      <c r="J5" s="32">
        <v>120.4</v>
      </c>
      <c r="K5" s="32">
        <v>120.3</v>
      </c>
      <c r="L5" s="32">
        <v>119.6</v>
      </c>
      <c r="M5" s="32">
        <v>118.9</v>
      </c>
      <c r="N5" s="32">
        <v>118.9</v>
      </c>
      <c r="O5" s="32">
        <v>124.41498122270514</v>
      </c>
      <c r="P5" s="32">
        <v>118.2</v>
      </c>
      <c r="Q5" s="32">
        <v>115</v>
      </c>
      <c r="R5" s="32">
        <v>114.6</v>
      </c>
      <c r="S5" s="32">
        <v>115</v>
      </c>
      <c r="T5" s="32">
        <v>116.1</v>
      </c>
      <c r="U5" s="32">
        <v>115.8</v>
      </c>
      <c r="V5" s="32">
        <v>115.9</v>
      </c>
      <c r="W5" s="32">
        <v>116.8</v>
      </c>
      <c r="X5" s="32">
        <v>117.3</v>
      </c>
      <c r="Y5" s="32">
        <v>117.4</v>
      </c>
      <c r="Z5" s="32">
        <v>117.1</v>
      </c>
      <c r="AA5" s="32">
        <v>124.30339038177623</v>
      </c>
      <c r="AB5" s="32">
        <v>130.19999999999999</v>
      </c>
      <c r="AC5" s="32">
        <v>130.9</v>
      </c>
      <c r="AD5" s="32">
        <v>131.80000000000001</v>
      </c>
      <c r="AE5" s="32">
        <v>130.9</v>
      </c>
      <c r="AF5" s="32">
        <v>129.4</v>
      </c>
      <c r="AG5" s="32">
        <v>128.6</v>
      </c>
      <c r="AH5" s="32">
        <v>127.5</v>
      </c>
      <c r="AI5" s="32">
        <v>126.5</v>
      </c>
      <c r="AJ5" s="32">
        <v>125.9</v>
      </c>
      <c r="AK5" s="32">
        <v>125.8</v>
      </c>
      <c r="AL5" s="32">
        <v>125.4</v>
      </c>
      <c r="AM5" s="32">
        <v>116.74118072537613</v>
      </c>
      <c r="AN5" s="32">
        <v>115.7</v>
      </c>
      <c r="AO5" s="32">
        <v>116.8</v>
      </c>
      <c r="AP5" s="32">
        <v>117.7</v>
      </c>
      <c r="AQ5" s="32">
        <v>118.9</v>
      </c>
      <c r="AR5" s="32">
        <v>119.6</v>
      </c>
      <c r="AS5" s="32">
        <v>119.9</v>
      </c>
      <c r="AT5" s="32">
        <v>120.4</v>
      </c>
      <c r="AU5" s="32">
        <v>120.4</v>
      </c>
      <c r="AV5" s="32">
        <v>120.9</v>
      </c>
      <c r="AW5" s="32">
        <v>121.3</v>
      </c>
      <c r="AX5" s="32">
        <v>122.7</v>
      </c>
      <c r="AY5" s="32">
        <v>123.4</v>
      </c>
      <c r="AZ5" s="32">
        <v>125.5</v>
      </c>
      <c r="BA5" s="32">
        <v>126.5</v>
      </c>
      <c r="BB5" s="32">
        <v>126.2</v>
      </c>
      <c r="BC5" s="32">
        <v>126.1</v>
      </c>
      <c r="BD5" s="32">
        <v>125.6</v>
      </c>
      <c r="BE5" s="32">
        <v>125.2</v>
      </c>
      <c r="BF5" s="32">
        <v>124.7</v>
      </c>
      <c r="BG5" s="32">
        <v>123.8</v>
      </c>
      <c r="BH5" s="32">
        <v>122.5</v>
      </c>
      <c r="BI5" s="32">
        <v>121.7</v>
      </c>
      <c r="BJ5" s="32">
        <v>120.5</v>
      </c>
      <c r="BK5" s="32">
        <v>116.9</v>
      </c>
      <c r="BL5" s="32">
        <v>114.4</v>
      </c>
      <c r="BM5" s="32">
        <v>112</v>
      </c>
      <c r="BN5" s="32">
        <v>111.7</v>
      </c>
      <c r="BO5" s="32">
        <v>111.6</v>
      </c>
      <c r="BP5" s="32">
        <v>111.8</v>
      </c>
      <c r="BQ5" s="32">
        <v>112.3</v>
      </c>
      <c r="BR5" s="32">
        <v>112</v>
      </c>
      <c r="BS5" s="32">
        <v>111.8</v>
      </c>
      <c r="BT5" s="32">
        <v>112.3</v>
      </c>
      <c r="BU5" s="32">
        <v>112.3</v>
      </c>
      <c r="BV5" s="32">
        <v>111.9</v>
      </c>
      <c r="BW5" s="32">
        <v>114</v>
      </c>
      <c r="BX5" s="32">
        <v>116.9</v>
      </c>
      <c r="BY5" s="32">
        <v>114.3</v>
      </c>
      <c r="BZ5" s="32">
        <v>112.3</v>
      </c>
      <c r="CA5" s="32">
        <v>111.2</v>
      </c>
      <c r="CB5" s="32">
        <v>110.1</v>
      </c>
      <c r="CC5" s="32">
        <v>109.6</v>
      </c>
      <c r="CD5" s="32">
        <v>109.6</v>
      </c>
      <c r="CE5" s="32">
        <v>109.7</v>
      </c>
      <c r="CF5" s="32">
        <v>109.5</v>
      </c>
      <c r="CG5" s="32">
        <v>109.2</v>
      </c>
      <c r="CH5" s="32">
        <v>108.7</v>
      </c>
      <c r="CI5" s="32">
        <v>93.5</v>
      </c>
      <c r="CJ5" s="32">
        <v>91.3</v>
      </c>
      <c r="CK5" s="32">
        <v>92.6</v>
      </c>
      <c r="CL5" s="32">
        <v>94</v>
      </c>
      <c r="CM5" s="32">
        <v>94.4</v>
      </c>
      <c r="CN5" s="32">
        <v>94.9</v>
      </c>
      <c r="CO5" s="32">
        <v>94.8</v>
      </c>
      <c r="CP5" s="32">
        <v>94.5</v>
      </c>
      <c r="CQ5" s="32">
        <v>94.3</v>
      </c>
      <c r="CR5" s="32">
        <v>94.1</v>
      </c>
      <c r="CS5" s="32">
        <v>94.1</v>
      </c>
      <c r="CT5" s="32">
        <v>94.7</v>
      </c>
      <c r="CU5" s="32">
        <v>108.7</v>
      </c>
      <c r="CV5" s="32">
        <v>107.3</v>
      </c>
      <c r="CW5" s="32">
        <v>107.4</v>
      </c>
      <c r="CX5" s="32">
        <v>107.4</v>
      </c>
      <c r="CY5" s="32">
        <v>108.7</v>
      </c>
      <c r="CZ5" s="32">
        <v>110.1</v>
      </c>
      <c r="DA5" s="32">
        <v>110.7</v>
      </c>
      <c r="DB5" s="32">
        <v>111.1</v>
      </c>
      <c r="DC5" s="32">
        <v>111.7</v>
      </c>
      <c r="DD5" s="32">
        <v>111.7</v>
      </c>
      <c r="DE5" s="32">
        <v>112</v>
      </c>
      <c r="DF5" s="32">
        <v>111.9</v>
      </c>
      <c r="DG5" s="32">
        <v>111.9</v>
      </c>
      <c r="DH5" s="32">
        <v>113</v>
      </c>
      <c r="DI5" s="32">
        <v>113.8</v>
      </c>
      <c r="DJ5" s="32">
        <v>113.6</v>
      </c>
      <c r="DK5" s="32">
        <v>111.9</v>
      </c>
      <c r="DL5" s="32">
        <v>110.1</v>
      </c>
      <c r="DM5" s="32">
        <v>109.6</v>
      </c>
      <c r="DN5" s="32">
        <v>109.4</v>
      </c>
      <c r="DO5" s="32">
        <v>109.3</v>
      </c>
      <c r="DP5" s="32">
        <v>109.7</v>
      </c>
      <c r="DQ5" s="32">
        <v>109.9</v>
      </c>
      <c r="DR5" s="32">
        <v>110.2</v>
      </c>
      <c r="DS5" s="32">
        <v>117.9</v>
      </c>
      <c r="DT5" s="32">
        <v>117.3</v>
      </c>
      <c r="DU5" s="32">
        <v>117.8</v>
      </c>
      <c r="DV5" s="32">
        <v>117.8</v>
      </c>
      <c r="DW5" s="32">
        <v>119.1</v>
      </c>
      <c r="DX5" s="32">
        <v>119.7</v>
      </c>
      <c r="DY5" s="32">
        <v>119.5</v>
      </c>
      <c r="DZ5" s="32">
        <v>119.2</v>
      </c>
      <c r="EA5" s="32">
        <v>118.8</v>
      </c>
      <c r="EB5" s="32">
        <v>118.7</v>
      </c>
      <c r="EC5" s="32">
        <v>118.4</v>
      </c>
      <c r="ED5" s="32">
        <v>118</v>
      </c>
      <c r="EE5" s="32">
        <v>111.4</v>
      </c>
      <c r="EF5" s="32">
        <v>111.1</v>
      </c>
      <c r="EG5" s="32">
        <v>111.2</v>
      </c>
      <c r="EH5" s="32">
        <v>111.8</v>
      </c>
      <c r="EI5" s="32">
        <v>111.2</v>
      </c>
      <c r="EJ5" s="32">
        <v>110.9</v>
      </c>
      <c r="EK5" s="32">
        <v>111.3</v>
      </c>
      <c r="EL5" s="32">
        <v>111.1</v>
      </c>
      <c r="EM5" s="32">
        <v>110.6</v>
      </c>
      <c r="EN5" s="32">
        <v>110.4</v>
      </c>
      <c r="EO5" s="32">
        <v>110</v>
      </c>
      <c r="EP5" s="32">
        <v>110</v>
      </c>
      <c r="EQ5" s="32">
        <v>106.4</v>
      </c>
      <c r="ER5" s="32">
        <v>106</v>
      </c>
      <c r="ES5" s="32">
        <v>104.6</v>
      </c>
      <c r="ET5" s="32">
        <v>103</v>
      </c>
      <c r="EU5" s="32">
        <v>101.2</v>
      </c>
      <c r="EV5" s="32">
        <v>100.2</v>
      </c>
      <c r="EW5" s="32">
        <v>99.2</v>
      </c>
      <c r="EX5" s="32">
        <v>98.3</v>
      </c>
      <c r="EY5" s="32">
        <v>97.6</v>
      </c>
      <c r="EZ5" s="32">
        <v>96.4</v>
      </c>
      <c r="FA5" s="32">
        <v>95.6</v>
      </c>
      <c r="FB5" s="32">
        <v>94.9</v>
      </c>
      <c r="FC5" s="32">
        <v>84.3</v>
      </c>
      <c r="FD5" s="32">
        <v>83.6</v>
      </c>
      <c r="FE5" s="32">
        <v>81.599999999999994</v>
      </c>
      <c r="FF5" s="32">
        <v>79.5</v>
      </c>
      <c r="FG5" s="32">
        <v>79</v>
      </c>
      <c r="FH5" s="32">
        <v>78</v>
      </c>
      <c r="FI5" s="32">
        <v>77.3</v>
      </c>
      <c r="FJ5" s="32">
        <v>77.5</v>
      </c>
      <c r="FK5" s="32">
        <v>78</v>
      </c>
      <c r="FL5" s="32">
        <v>79.3</v>
      </c>
      <c r="FM5" s="33">
        <v>80.2</v>
      </c>
      <c r="FN5" s="33">
        <v>81.3</v>
      </c>
      <c r="FO5" s="33">
        <v>87.9</v>
      </c>
      <c r="FP5" s="33">
        <v>91.4</v>
      </c>
      <c r="FQ5" s="33">
        <v>95</v>
      </c>
      <c r="FR5" s="33">
        <v>97.9</v>
      </c>
      <c r="FS5" s="33">
        <v>105.1</v>
      </c>
      <c r="FT5" s="33">
        <v>107.8</v>
      </c>
      <c r="FU5" s="33">
        <v>110.39238010297383</v>
      </c>
      <c r="FV5" s="33">
        <v>111.7</v>
      </c>
      <c r="FW5" s="33">
        <v>112.9</v>
      </c>
      <c r="FX5" s="33">
        <v>112.2</v>
      </c>
      <c r="FY5" s="33">
        <v>111.9</v>
      </c>
      <c r="FZ5" s="33">
        <v>111.88800921010515</v>
      </c>
      <c r="GA5" s="32">
        <v>134</v>
      </c>
      <c r="GB5" s="24">
        <v>130.80000000000001</v>
      </c>
      <c r="GC5" s="24">
        <v>130.6</v>
      </c>
      <c r="GD5" s="33">
        <v>131.30000000000001</v>
      </c>
      <c r="GE5" s="24">
        <v>131.30000000000001</v>
      </c>
      <c r="GF5" s="33">
        <v>130.9</v>
      </c>
      <c r="GG5" s="33">
        <v>129.9</v>
      </c>
      <c r="GH5" s="33">
        <v>129.4</v>
      </c>
      <c r="GI5" s="33">
        <v>128.44601598493426</v>
      </c>
      <c r="GJ5" s="33">
        <v>128.51272534499867</v>
      </c>
      <c r="GK5" s="33">
        <v>128.6</v>
      </c>
      <c r="GL5" s="33">
        <v>128.73143948948393</v>
      </c>
      <c r="GM5" s="33">
        <v>116.5</v>
      </c>
      <c r="GN5" s="33">
        <v>115.16378708810973</v>
      </c>
      <c r="GO5" s="33">
        <v>113.68535894771574</v>
      </c>
      <c r="GP5" s="33">
        <v>114.4947194908238</v>
      </c>
      <c r="GQ5" s="33">
        <v>114.64360091191273</v>
      </c>
      <c r="GR5" s="33">
        <v>114.88464908486569</v>
      </c>
      <c r="GS5" s="33">
        <v>115.03368016980799</v>
      </c>
      <c r="GT5" s="24">
        <v>115.52715751191425</v>
      </c>
      <c r="GU5" s="24">
        <v>115.71421162206812</v>
      </c>
      <c r="GV5" s="24">
        <v>116.03414586676853</v>
      </c>
      <c r="GW5" s="24">
        <v>115.94701767994233</v>
      </c>
      <c r="GX5" s="24">
        <v>115.51063310545626</v>
      </c>
      <c r="GY5" s="24">
        <v>112.8</v>
      </c>
      <c r="GZ5" s="24">
        <v>113.4</v>
      </c>
      <c r="HA5" s="24">
        <v>113.6</v>
      </c>
      <c r="HB5" s="24">
        <v>112.6</v>
      </c>
      <c r="HC5" s="24">
        <v>112.31845581105</v>
      </c>
      <c r="HD5" s="33">
        <v>111.891484290691</v>
      </c>
      <c r="HE5" s="33">
        <v>112.629112679519</v>
      </c>
      <c r="HF5" s="33">
        <v>112.2</v>
      </c>
      <c r="HG5" s="33">
        <v>112.1</v>
      </c>
      <c r="HH5" s="33">
        <v>112</v>
      </c>
      <c r="HI5" s="33">
        <v>112</v>
      </c>
      <c r="HJ5" s="33">
        <v>112.068999537369</v>
      </c>
      <c r="HK5" s="33">
        <v>112.729053166406</v>
      </c>
      <c r="HL5" s="33">
        <v>113.2</v>
      </c>
      <c r="HM5" s="33">
        <v>112.9</v>
      </c>
      <c r="HN5" s="169">
        <v>111.8</v>
      </c>
      <c r="HO5" s="169">
        <v>110.3</v>
      </c>
      <c r="HP5" s="169">
        <v>109.7</v>
      </c>
      <c r="HQ5" s="169">
        <v>108.4</v>
      </c>
      <c r="HR5" s="169">
        <v>108.5</v>
      </c>
      <c r="HS5" s="169">
        <v>109</v>
      </c>
      <c r="HT5" s="169">
        <v>109.6</v>
      </c>
      <c r="HU5" s="169">
        <v>109.8</v>
      </c>
      <c r="HV5" s="169">
        <v>109.9</v>
      </c>
      <c r="HW5" s="169">
        <v>109.4</v>
      </c>
      <c r="HX5" s="169">
        <v>109.2</v>
      </c>
      <c r="HY5" s="169">
        <v>110.7</v>
      </c>
      <c r="HZ5" s="169">
        <v>112.5</v>
      </c>
      <c r="IA5" s="169">
        <v>114.1</v>
      </c>
      <c r="IB5" s="169">
        <v>114.2</v>
      </c>
      <c r="IC5" s="169">
        <v>113.8</v>
      </c>
      <c r="ID5" s="169">
        <v>113.7</v>
      </c>
      <c r="IE5" s="169">
        <v>113</v>
      </c>
      <c r="IF5" s="169">
        <v>112.3</v>
      </c>
      <c r="IG5" s="169">
        <v>112.3</v>
      </c>
      <c r="IH5" s="169">
        <v>112.6</v>
      </c>
      <c r="II5" s="169">
        <v>107.2</v>
      </c>
    </row>
    <row r="6" spans="1:243" ht="15.75">
      <c r="A6" s="186"/>
      <c r="B6" s="8" t="str">
        <f>IF('0'!A1=1,"Волинська","Volyn")</f>
        <v>Волинська</v>
      </c>
      <c r="C6" s="32">
        <v>120.7</v>
      </c>
      <c r="D6" s="32">
        <v>121.8</v>
      </c>
      <c r="E6" s="32">
        <v>123.1</v>
      </c>
      <c r="F6" s="32">
        <v>122.4</v>
      </c>
      <c r="G6" s="32">
        <v>121.9</v>
      </c>
      <c r="H6" s="32">
        <v>122.1</v>
      </c>
      <c r="I6" s="32">
        <v>122.6</v>
      </c>
      <c r="J6" s="32">
        <v>122.8</v>
      </c>
      <c r="K6" s="32">
        <v>123.3</v>
      </c>
      <c r="L6" s="32">
        <v>123.1</v>
      </c>
      <c r="M6" s="32">
        <v>123</v>
      </c>
      <c r="N6" s="32">
        <v>122.7</v>
      </c>
      <c r="O6" s="32">
        <v>126.6936227382849</v>
      </c>
      <c r="P6" s="32">
        <v>122.7</v>
      </c>
      <c r="Q6" s="32">
        <v>120.1</v>
      </c>
      <c r="R6" s="32">
        <v>118.6</v>
      </c>
      <c r="S6" s="32">
        <v>117.8</v>
      </c>
      <c r="T6" s="32">
        <v>118.4</v>
      </c>
      <c r="U6" s="32">
        <v>118.4</v>
      </c>
      <c r="V6" s="32">
        <v>118.3</v>
      </c>
      <c r="W6" s="32">
        <v>118.8</v>
      </c>
      <c r="X6" s="32">
        <v>119</v>
      </c>
      <c r="Y6" s="32">
        <v>118.7</v>
      </c>
      <c r="Z6" s="32">
        <v>119.4</v>
      </c>
      <c r="AA6" s="32">
        <v>124.65868388430296</v>
      </c>
      <c r="AB6" s="32">
        <v>127.5</v>
      </c>
      <c r="AC6" s="32">
        <v>129.80000000000001</v>
      </c>
      <c r="AD6" s="32">
        <v>131.30000000000001</v>
      </c>
      <c r="AE6" s="32">
        <v>131.19999999999999</v>
      </c>
      <c r="AF6" s="32">
        <v>130.1</v>
      </c>
      <c r="AG6" s="32">
        <v>128.30000000000001</v>
      </c>
      <c r="AH6" s="32">
        <v>127.2</v>
      </c>
      <c r="AI6" s="32">
        <v>126.6</v>
      </c>
      <c r="AJ6" s="32">
        <v>125.7</v>
      </c>
      <c r="AK6" s="32">
        <v>125.5</v>
      </c>
      <c r="AL6" s="32">
        <v>124.4</v>
      </c>
      <c r="AM6" s="32">
        <v>118.73594203223549</v>
      </c>
      <c r="AN6" s="32">
        <v>118.4</v>
      </c>
      <c r="AO6" s="32">
        <v>117.4</v>
      </c>
      <c r="AP6" s="32">
        <v>118.2</v>
      </c>
      <c r="AQ6" s="32">
        <v>120.3</v>
      </c>
      <c r="AR6" s="32">
        <v>121.7</v>
      </c>
      <c r="AS6" s="32">
        <v>123.1</v>
      </c>
      <c r="AT6" s="32">
        <v>123.9</v>
      </c>
      <c r="AU6" s="32">
        <v>123.9</v>
      </c>
      <c r="AV6" s="32">
        <v>125</v>
      </c>
      <c r="AW6" s="32">
        <v>126.1</v>
      </c>
      <c r="AX6" s="32">
        <v>127.8</v>
      </c>
      <c r="AY6" s="32">
        <v>128.19999999999999</v>
      </c>
      <c r="AZ6" s="32">
        <v>128.80000000000001</v>
      </c>
      <c r="BA6" s="32">
        <v>130.80000000000001</v>
      </c>
      <c r="BB6" s="32">
        <v>129.4</v>
      </c>
      <c r="BC6" s="32">
        <v>127.9</v>
      </c>
      <c r="BD6" s="32">
        <v>126.9</v>
      </c>
      <c r="BE6" s="32">
        <v>125.6</v>
      </c>
      <c r="BF6" s="32">
        <v>124.5</v>
      </c>
      <c r="BG6" s="32">
        <v>123.5</v>
      </c>
      <c r="BH6" s="32">
        <v>121.9</v>
      </c>
      <c r="BI6" s="32">
        <v>120.6</v>
      </c>
      <c r="BJ6" s="32">
        <v>119.7</v>
      </c>
      <c r="BK6" s="32">
        <v>118.2</v>
      </c>
      <c r="BL6" s="32">
        <v>116.7</v>
      </c>
      <c r="BM6" s="32">
        <v>113.3</v>
      </c>
      <c r="BN6" s="32">
        <v>113.2</v>
      </c>
      <c r="BO6" s="32">
        <v>113.5</v>
      </c>
      <c r="BP6" s="32">
        <v>114.1</v>
      </c>
      <c r="BQ6" s="32">
        <v>115.1</v>
      </c>
      <c r="BR6" s="32">
        <v>115.5</v>
      </c>
      <c r="BS6" s="32">
        <v>115.9</v>
      </c>
      <c r="BT6" s="32">
        <v>116.3</v>
      </c>
      <c r="BU6" s="32">
        <v>116.4</v>
      </c>
      <c r="BV6" s="32">
        <v>116</v>
      </c>
      <c r="BW6" s="32">
        <v>119.5</v>
      </c>
      <c r="BX6" s="32">
        <v>119.9</v>
      </c>
      <c r="BY6" s="32">
        <v>118.8</v>
      </c>
      <c r="BZ6" s="32">
        <v>116.7</v>
      </c>
      <c r="CA6" s="32">
        <v>115.3</v>
      </c>
      <c r="CB6" s="32">
        <v>113.3</v>
      </c>
      <c r="CC6" s="32">
        <v>112.1</v>
      </c>
      <c r="CD6" s="32">
        <v>111.4</v>
      </c>
      <c r="CE6" s="32">
        <v>110.8</v>
      </c>
      <c r="CF6" s="32">
        <v>110.5</v>
      </c>
      <c r="CG6" s="32">
        <v>109.8</v>
      </c>
      <c r="CH6" s="32">
        <v>108.8</v>
      </c>
      <c r="CI6" s="32">
        <v>88.2</v>
      </c>
      <c r="CJ6" s="32">
        <v>87.5</v>
      </c>
      <c r="CK6" s="32">
        <v>88.5</v>
      </c>
      <c r="CL6" s="32">
        <v>89.3</v>
      </c>
      <c r="CM6" s="32">
        <v>89.4</v>
      </c>
      <c r="CN6" s="32">
        <v>90.2</v>
      </c>
      <c r="CO6" s="32">
        <v>90.6</v>
      </c>
      <c r="CP6" s="32">
        <v>90.6</v>
      </c>
      <c r="CQ6" s="32">
        <v>90.7</v>
      </c>
      <c r="CR6" s="32">
        <v>90.5</v>
      </c>
      <c r="CS6" s="32">
        <v>90.6</v>
      </c>
      <c r="CT6" s="32">
        <v>91.3</v>
      </c>
      <c r="CU6" s="32">
        <v>108</v>
      </c>
      <c r="CV6" s="32">
        <v>108.3</v>
      </c>
      <c r="CW6" s="32">
        <v>108.6</v>
      </c>
      <c r="CX6" s="32">
        <v>109.1</v>
      </c>
      <c r="CY6" s="32">
        <v>111.4</v>
      </c>
      <c r="CZ6" s="32">
        <v>112.7</v>
      </c>
      <c r="DA6" s="32">
        <v>113.3</v>
      </c>
      <c r="DB6" s="32">
        <v>113.5</v>
      </c>
      <c r="DC6" s="32">
        <v>113.7</v>
      </c>
      <c r="DD6" s="32">
        <v>113.8</v>
      </c>
      <c r="DE6" s="32">
        <v>114.3</v>
      </c>
      <c r="DF6" s="32">
        <v>114.5</v>
      </c>
      <c r="DG6" s="32">
        <v>113.2</v>
      </c>
      <c r="DH6" s="32">
        <v>113.3</v>
      </c>
      <c r="DI6" s="32">
        <v>113.2</v>
      </c>
      <c r="DJ6" s="32">
        <v>112.9</v>
      </c>
      <c r="DK6" s="32">
        <v>111</v>
      </c>
      <c r="DL6" s="32">
        <v>109.7</v>
      </c>
      <c r="DM6" s="32">
        <v>109.1</v>
      </c>
      <c r="DN6" s="32">
        <v>109.3</v>
      </c>
      <c r="DO6" s="32">
        <v>109.5</v>
      </c>
      <c r="DP6" s="32">
        <v>109.9</v>
      </c>
      <c r="DQ6" s="32">
        <v>110.1</v>
      </c>
      <c r="DR6" s="32">
        <v>110.2</v>
      </c>
      <c r="DS6" s="32">
        <v>116.8</v>
      </c>
      <c r="DT6" s="32">
        <v>116.9</v>
      </c>
      <c r="DU6" s="32">
        <v>117.2</v>
      </c>
      <c r="DV6" s="32">
        <v>117.5</v>
      </c>
      <c r="DW6" s="32">
        <v>118.3</v>
      </c>
      <c r="DX6" s="32">
        <v>118.8</v>
      </c>
      <c r="DY6" s="32">
        <v>118.9</v>
      </c>
      <c r="DZ6" s="32">
        <v>118.7</v>
      </c>
      <c r="EA6" s="32">
        <v>118.5</v>
      </c>
      <c r="EB6" s="32">
        <v>118.6</v>
      </c>
      <c r="EC6" s="32">
        <v>118.3</v>
      </c>
      <c r="ED6" s="32">
        <v>117.9</v>
      </c>
      <c r="EE6" s="32">
        <v>114.4</v>
      </c>
      <c r="EF6" s="32">
        <v>113.6</v>
      </c>
      <c r="EG6" s="32">
        <v>113.1</v>
      </c>
      <c r="EH6" s="32">
        <v>113.5</v>
      </c>
      <c r="EI6" s="32">
        <v>112.6</v>
      </c>
      <c r="EJ6" s="32">
        <v>112.1</v>
      </c>
      <c r="EK6" s="32">
        <v>112</v>
      </c>
      <c r="EL6" s="32">
        <v>112.1</v>
      </c>
      <c r="EM6" s="32">
        <v>111.9</v>
      </c>
      <c r="EN6" s="32">
        <v>111.5</v>
      </c>
      <c r="EO6" s="32">
        <v>111.2</v>
      </c>
      <c r="EP6" s="32">
        <v>111</v>
      </c>
      <c r="EQ6" s="32">
        <v>103.4</v>
      </c>
      <c r="ER6" s="32">
        <v>103.3</v>
      </c>
      <c r="ES6" s="32">
        <v>102.4</v>
      </c>
      <c r="ET6" s="32">
        <v>100.8</v>
      </c>
      <c r="EU6" s="32">
        <v>99.6</v>
      </c>
      <c r="EV6" s="32">
        <v>98.5</v>
      </c>
      <c r="EW6" s="32">
        <v>97.5</v>
      </c>
      <c r="EX6" s="32">
        <v>96.3</v>
      </c>
      <c r="EY6" s="32">
        <v>95.5</v>
      </c>
      <c r="EZ6" s="32">
        <v>94.7</v>
      </c>
      <c r="FA6" s="32">
        <v>94.1</v>
      </c>
      <c r="FB6" s="32">
        <v>93.5</v>
      </c>
      <c r="FC6" s="32">
        <v>82.5</v>
      </c>
      <c r="FD6" s="32">
        <v>81.900000000000006</v>
      </c>
      <c r="FE6" s="32">
        <v>79.900000000000006</v>
      </c>
      <c r="FF6" s="32">
        <v>77.400000000000006</v>
      </c>
      <c r="FG6" s="32">
        <v>76.3</v>
      </c>
      <c r="FH6" s="32">
        <v>75.8</v>
      </c>
      <c r="FI6" s="32">
        <v>75.7</v>
      </c>
      <c r="FJ6" s="32">
        <v>75.5</v>
      </c>
      <c r="FK6" s="32">
        <v>75.8</v>
      </c>
      <c r="FL6" s="32">
        <v>76.8</v>
      </c>
      <c r="FM6" s="33">
        <v>77.599999999999994</v>
      </c>
      <c r="FN6" s="33">
        <v>78.900000000000006</v>
      </c>
      <c r="FO6" s="33">
        <v>86.6</v>
      </c>
      <c r="FP6" s="33">
        <v>88.6</v>
      </c>
      <c r="FQ6" s="33">
        <v>92.2</v>
      </c>
      <c r="FR6" s="33">
        <v>96.3</v>
      </c>
      <c r="FS6" s="33">
        <v>103.9</v>
      </c>
      <c r="FT6" s="33">
        <v>106.6</v>
      </c>
      <c r="FU6" s="33">
        <v>108.07393211359584</v>
      </c>
      <c r="FV6" s="33">
        <v>109.4</v>
      </c>
      <c r="FW6" s="33">
        <v>110.1</v>
      </c>
      <c r="FX6" s="33">
        <v>109.3</v>
      </c>
      <c r="FY6" s="33">
        <v>108.9</v>
      </c>
      <c r="FZ6" s="33">
        <v>108.97642799458049</v>
      </c>
      <c r="GA6" s="33">
        <v>132.1</v>
      </c>
      <c r="GB6" s="24">
        <v>131.1</v>
      </c>
      <c r="GC6" s="24">
        <v>130.69999999999999</v>
      </c>
      <c r="GD6" s="33">
        <v>129.4</v>
      </c>
      <c r="GE6" s="24">
        <v>128.69999999999999</v>
      </c>
      <c r="GF6" s="33">
        <v>127.3</v>
      </c>
      <c r="GG6" s="33">
        <v>126</v>
      </c>
      <c r="GH6" s="33">
        <v>125.6</v>
      </c>
      <c r="GI6" s="33">
        <v>125.41117694640593</v>
      </c>
      <c r="GJ6" s="33">
        <v>125.48883917393199</v>
      </c>
      <c r="GK6" s="33">
        <v>125.8</v>
      </c>
      <c r="GL6" s="33">
        <v>125.45225331341589</v>
      </c>
      <c r="GM6" s="33">
        <v>109</v>
      </c>
      <c r="GN6" s="33">
        <v>109.48992716348718</v>
      </c>
      <c r="GO6" s="33">
        <v>109.32027245137222</v>
      </c>
      <c r="GP6" s="33">
        <v>110.05027859601991</v>
      </c>
      <c r="GQ6" s="33">
        <v>110.95197724813002</v>
      </c>
      <c r="GR6" s="33">
        <v>111.42108555193116</v>
      </c>
      <c r="GS6" s="33">
        <v>111.92354352103943</v>
      </c>
      <c r="GT6" s="24">
        <v>112.48979317294898</v>
      </c>
      <c r="GU6" s="24">
        <v>112.59351405166629</v>
      </c>
      <c r="GV6" s="24">
        <v>113.08593023838687</v>
      </c>
      <c r="GW6" s="24">
        <v>112.80190415325673</v>
      </c>
      <c r="GX6" s="24">
        <v>112.65795819617888</v>
      </c>
      <c r="GY6" s="24">
        <v>109.8</v>
      </c>
      <c r="GZ6" s="24">
        <v>109.7</v>
      </c>
      <c r="HA6" s="24">
        <v>109.4</v>
      </c>
      <c r="HB6" s="24">
        <v>109.8</v>
      </c>
      <c r="HC6" s="24">
        <v>109.374938800892</v>
      </c>
      <c r="HD6" s="33">
        <v>109.26009835314299</v>
      </c>
      <c r="HE6" s="33">
        <v>109.47813000985801</v>
      </c>
      <c r="HF6" s="33">
        <v>109.2</v>
      </c>
      <c r="HG6" s="33">
        <v>109.1</v>
      </c>
      <c r="HH6" s="33">
        <v>108.9</v>
      </c>
      <c r="HI6" s="33">
        <v>109.1</v>
      </c>
      <c r="HJ6" s="33">
        <v>109.264377846073</v>
      </c>
      <c r="HK6" s="33">
        <v>109.137680221689</v>
      </c>
      <c r="HL6" s="33">
        <v>109.1</v>
      </c>
      <c r="HM6" s="33">
        <v>107.6</v>
      </c>
      <c r="HN6" s="33">
        <v>103.6</v>
      </c>
      <c r="HO6" s="33">
        <v>101.4</v>
      </c>
      <c r="HP6" s="33">
        <v>101.4</v>
      </c>
      <c r="HQ6" s="33">
        <v>101.2</v>
      </c>
      <c r="HR6" s="33">
        <v>101.1</v>
      </c>
      <c r="HS6" s="33">
        <v>101.8</v>
      </c>
      <c r="HT6" s="33">
        <v>102.2</v>
      </c>
      <c r="HU6" s="33">
        <v>102.5</v>
      </c>
      <c r="HV6" s="33">
        <v>102.9</v>
      </c>
      <c r="HW6" s="176">
        <v>109.1</v>
      </c>
      <c r="HX6" s="176">
        <v>108.6</v>
      </c>
      <c r="HY6" s="176">
        <v>110.6</v>
      </c>
      <c r="HZ6" s="176">
        <v>114.1</v>
      </c>
      <c r="IA6" s="169">
        <v>115.6</v>
      </c>
      <c r="IB6" s="169">
        <v>115.3</v>
      </c>
      <c r="IC6" s="169">
        <v>114.8</v>
      </c>
      <c r="ID6" s="169">
        <v>114.4</v>
      </c>
      <c r="IE6" s="169">
        <v>113.6</v>
      </c>
      <c r="IF6" s="169">
        <v>112.7</v>
      </c>
      <c r="IG6" s="169">
        <v>112.2</v>
      </c>
      <c r="IH6" s="169">
        <v>112.3</v>
      </c>
      <c r="II6" s="169">
        <v>105.7</v>
      </c>
    </row>
    <row r="7" spans="1:243" ht="15.75">
      <c r="A7" s="186"/>
      <c r="B7" s="8" t="str">
        <f>IF('0'!A1=1,"Дніпропетровська","Dnipropetrovsk")</f>
        <v>Дніпропетровська</v>
      </c>
      <c r="C7" s="32">
        <v>114.4</v>
      </c>
      <c r="D7" s="32">
        <v>112.5</v>
      </c>
      <c r="E7" s="32">
        <v>114.2</v>
      </c>
      <c r="F7" s="32">
        <v>114.8</v>
      </c>
      <c r="G7" s="32">
        <v>114.1</v>
      </c>
      <c r="H7" s="32">
        <v>114.5</v>
      </c>
      <c r="I7" s="32">
        <v>114.8</v>
      </c>
      <c r="J7" s="32">
        <v>114.5</v>
      </c>
      <c r="K7" s="32">
        <v>114.7</v>
      </c>
      <c r="L7" s="32">
        <v>114.4</v>
      </c>
      <c r="M7" s="32">
        <v>114.2</v>
      </c>
      <c r="N7" s="32">
        <v>114</v>
      </c>
      <c r="O7" s="32">
        <v>117.3420859649609</v>
      </c>
      <c r="P7" s="32">
        <v>113.6</v>
      </c>
      <c r="Q7" s="32">
        <v>111.4</v>
      </c>
      <c r="R7" s="32">
        <v>110.7</v>
      </c>
      <c r="S7" s="32">
        <v>110.7</v>
      </c>
      <c r="T7" s="32">
        <v>110.7</v>
      </c>
      <c r="U7" s="32">
        <v>110.1</v>
      </c>
      <c r="V7" s="32">
        <v>110.2</v>
      </c>
      <c r="W7" s="32">
        <v>110.3</v>
      </c>
      <c r="X7" s="32">
        <v>110.5</v>
      </c>
      <c r="Y7" s="32">
        <v>110.4</v>
      </c>
      <c r="Z7" s="32">
        <v>110.9</v>
      </c>
      <c r="AA7" s="32">
        <v>114.18062633649289</v>
      </c>
      <c r="AB7" s="32">
        <v>120.1</v>
      </c>
      <c r="AC7" s="32">
        <v>122.1</v>
      </c>
      <c r="AD7" s="32">
        <v>123.8</v>
      </c>
      <c r="AE7" s="32">
        <v>123.8</v>
      </c>
      <c r="AF7" s="32">
        <v>124.1</v>
      </c>
      <c r="AG7" s="32">
        <v>124.1</v>
      </c>
      <c r="AH7" s="32">
        <v>123.9</v>
      </c>
      <c r="AI7" s="32">
        <v>123.9</v>
      </c>
      <c r="AJ7" s="32">
        <v>123.8</v>
      </c>
      <c r="AK7" s="32">
        <v>123.9</v>
      </c>
      <c r="AL7" s="32">
        <v>123.3</v>
      </c>
      <c r="AM7" s="32">
        <v>122.17056198076952</v>
      </c>
      <c r="AN7" s="32">
        <v>117</v>
      </c>
      <c r="AO7" s="32">
        <v>117.1</v>
      </c>
      <c r="AP7" s="32">
        <v>117.9</v>
      </c>
      <c r="AQ7" s="32">
        <v>119.2</v>
      </c>
      <c r="AR7" s="32">
        <v>119.7</v>
      </c>
      <c r="AS7" s="32">
        <v>120</v>
      </c>
      <c r="AT7" s="32">
        <v>120.4</v>
      </c>
      <c r="AU7" s="32">
        <v>120.6</v>
      </c>
      <c r="AV7" s="32">
        <v>121</v>
      </c>
      <c r="AW7" s="32">
        <v>121.4</v>
      </c>
      <c r="AX7" s="32">
        <v>122.4</v>
      </c>
      <c r="AY7" s="32">
        <v>119.3</v>
      </c>
      <c r="AZ7" s="32">
        <v>121.6</v>
      </c>
      <c r="BA7" s="32">
        <v>123.6</v>
      </c>
      <c r="BB7" s="32">
        <v>121.9</v>
      </c>
      <c r="BC7" s="32">
        <v>121.4</v>
      </c>
      <c r="BD7" s="32">
        <v>120.5</v>
      </c>
      <c r="BE7" s="32">
        <v>119.6</v>
      </c>
      <c r="BF7" s="32">
        <v>118.9</v>
      </c>
      <c r="BG7" s="32">
        <v>117.7</v>
      </c>
      <c r="BH7" s="32">
        <v>116.1</v>
      </c>
      <c r="BI7" s="32">
        <v>114.5</v>
      </c>
      <c r="BJ7" s="32">
        <v>113.1</v>
      </c>
      <c r="BK7" s="32">
        <v>102.5</v>
      </c>
      <c r="BL7" s="32">
        <v>103.7</v>
      </c>
      <c r="BM7" s="32">
        <v>106.2</v>
      </c>
      <c r="BN7" s="32">
        <v>107</v>
      </c>
      <c r="BO7" s="32">
        <v>107</v>
      </c>
      <c r="BP7" s="32">
        <v>106.2</v>
      </c>
      <c r="BQ7" s="32">
        <v>105.9</v>
      </c>
      <c r="BR7" s="32">
        <v>105.5</v>
      </c>
      <c r="BS7" s="32">
        <v>105.3</v>
      </c>
      <c r="BT7" s="32">
        <v>105.7</v>
      </c>
      <c r="BU7" s="32">
        <v>106.3</v>
      </c>
      <c r="BV7" s="32">
        <v>106.4</v>
      </c>
      <c r="BW7" s="32">
        <v>111.9</v>
      </c>
      <c r="BX7" s="32">
        <v>115</v>
      </c>
      <c r="BY7" s="32">
        <v>108.7</v>
      </c>
      <c r="BZ7" s="32">
        <v>106.6</v>
      </c>
      <c r="CA7" s="32">
        <v>104.6</v>
      </c>
      <c r="CB7" s="32">
        <v>104.7</v>
      </c>
      <c r="CC7" s="32">
        <v>104.5</v>
      </c>
      <c r="CD7" s="32">
        <v>104.5</v>
      </c>
      <c r="CE7" s="32">
        <v>104.6</v>
      </c>
      <c r="CF7" s="32">
        <v>104.2</v>
      </c>
      <c r="CG7" s="32">
        <v>103.3</v>
      </c>
      <c r="CH7" s="32">
        <v>102.3</v>
      </c>
      <c r="CI7" s="32">
        <v>85.1</v>
      </c>
      <c r="CJ7" s="32">
        <v>82.8</v>
      </c>
      <c r="CK7" s="32">
        <v>82.9</v>
      </c>
      <c r="CL7" s="32">
        <v>84.5</v>
      </c>
      <c r="CM7" s="32">
        <v>85.1</v>
      </c>
      <c r="CN7" s="32">
        <v>85.8</v>
      </c>
      <c r="CO7" s="32">
        <v>86.1</v>
      </c>
      <c r="CP7" s="32">
        <v>86.3</v>
      </c>
      <c r="CQ7" s="32">
        <v>86.5</v>
      </c>
      <c r="CR7" s="32">
        <v>86.9</v>
      </c>
      <c r="CS7" s="32">
        <v>88</v>
      </c>
      <c r="CT7" s="32">
        <v>89.1</v>
      </c>
      <c r="CU7" s="32">
        <v>107.6</v>
      </c>
      <c r="CV7" s="32">
        <v>106.3</v>
      </c>
      <c r="CW7" s="32">
        <v>108.2</v>
      </c>
      <c r="CX7" s="32">
        <v>109.3</v>
      </c>
      <c r="CY7" s="32">
        <v>111</v>
      </c>
      <c r="CZ7" s="32">
        <v>111.7</v>
      </c>
      <c r="DA7" s="32">
        <v>113</v>
      </c>
      <c r="DB7" s="32">
        <v>113.2</v>
      </c>
      <c r="DC7" s="32">
        <v>113.2</v>
      </c>
      <c r="DD7" s="32">
        <v>113.1</v>
      </c>
      <c r="DE7" s="32">
        <v>112.9</v>
      </c>
      <c r="DF7" s="32">
        <v>112.8</v>
      </c>
      <c r="DG7" s="32">
        <v>112.3</v>
      </c>
      <c r="DH7" s="32">
        <v>112.9</v>
      </c>
      <c r="DI7" s="32">
        <v>113.7</v>
      </c>
      <c r="DJ7" s="32">
        <v>111.9</v>
      </c>
      <c r="DK7" s="32">
        <v>110.3</v>
      </c>
      <c r="DL7" s="32">
        <v>108.8</v>
      </c>
      <c r="DM7" s="32">
        <v>107.5</v>
      </c>
      <c r="DN7" s="32">
        <v>107.4</v>
      </c>
      <c r="DO7" s="32">
        <v>108</v>
      </c>
      <c r="DP7" s="32">
        <v>108.3</v>
      </c>
      <c r="DQ7" s="32">
        <v>108.5</v>
      </c>
      <c r="DR7" s="32">
        <v>108.7</v>
      </c>
      <c r="DS7" s="32">
        <v>112.8</v>
      </c>
      <c r="DT7" s="32">
        <v>114.7</v>
      </c>
      <c r="DU7" s="32">
        <v>112.3</v>
      </c>
      <c r="DV7" s="32">
        <v>112.1</v>
      </c>
      <c r="DW7" s="32">
        <v>112.9</v>
      </c>
      <c r="DX7" s="32">
        <v>113.3</v>
      </c>
      <c r="DY7" s="32">
        <v>113.1</v>
      </c>
      <c r="DZ7" s="32">
        <v>113</v>
      </c>
      <c r="EA7" s="32">
        <v>112.2</v>
      </c>
      <c r="EB7" s="32">
        <v>112</v>
      </c>
      <c r="EC7" s="32">
        <v>112.1</v>
      </c>
      <c r="ED7" s="32">
        <v>112</v>
      </c>
      <c r="EE7" s="32">
        <v>107.3</v>
      </c>
      <c r="EF7" s="32">
        <v>108.7</v>
      </c>
      <c r="EG7" s="32">
        <v>108.9</v>
      </c>
      <c r="EH7" s="32">
        <v>108.7</v>
      </c>
      <c r="EI7" s="32">
        <v>108.1</v>
      </c>
      <c r="EJ7" s="32">
        <v>107.9</v>
      </c>
      <c r="EK7" s="32">
        <v>107.7</v>
      </c>
      <c r="EL7" s="32">
        <v>107.6</v>
      </c>
      <c r="EM7" s="32">
        <v>107.5</v>
      </c>
      <c r="EN7" s="32">
        <v>107.2</v>
      </c>
      <c r="EO7" s="32">
        <v>106.9</v>
      </c>
      <c r="EP7" s="32">
        <v>106.7</v>
      </c>
      <c r="EQ7" s="32">
        <v>106.6</v>
      </c>
      <c r="ER7" s="32">
        <v>104.9</v>
      </c>
      <c r="ES7" s="32">
        <v>103.1</v>
      </c>
      <c r="ET7" s="32">
        <v>102.9</v>
      </c>
      <c r="EU7" s="32">
        <v>101.8</v>
      </c>
      <c r="EV7" s="32">
        <v>101</v>
      </c>
      <c r="EW7" s="32">
        <v>100.9</v>
      </c>
      <c r="EX7" s="32">
        <v>100.1</v>
      </c>
      <c r="EY7" s="32">
        <v>99.4</v>
      </c>
      <c r="EZ7" s="32">
        <v>98.7</v>
      </c>
      <c r="FA7" s="32">
        <v>97.9</v>
      </c>
      <c r="FB7" s="32">
        <v>97.1</v>
      </c>
      <c r="FC7" s="32">
        <v>85.5</v>
      </c>
      <c r="FD7" s="32">
        <v>83.5</v>
      </c>
      <c r="FE7" s="32">
        <v>82.9</v>
      </c>
      <c r="FF7" s="32">
        <v>79.8</v>
      </c>
      <c r="FG7" s="32">
        <v>78.099999999999994</v>
      </c>
      <c r="FH7" s="32">
        <v>77.099999999999994</v>
      </c>
      <c r="FI7" s="32">
        <v>76.7</v>
      </c>
      <c r="FJ7" s="32">
        <v>76.900000000000006</v>
      </c>
      <c r="FK7" s="32">
        <v>77.099999999999994</v>
      </c>
      <c r="FL7" s="32">
        <v>77.7</v>
      </c>
      <c r="FM7" s="33">
        <v>78.2</v>
      </c>
      <c r="FN7" s="33">
        <v>78.8</v>
      </c>
      <c r="FO7" s="33">
        <v>82.6</v>
      </c>
      <c r="FP7" s="33">
        <v>84.7</v>
      </c>
      <c r="FQ7" s="33">
        <v>86.7</v>
      </c>
      <c r="FR7" s="33">
        <v>90</v>
      </c>
      <c r="FS7" s="33">
        <v>97.3</v>
      </c>
      <c r="FT7" s="33">
        <v>99.5</v>
      </c>
      <c r="FU7" s="33">
        <v>100.73629733693149</v>
      </c>
      <c r="FV7" s="33">
        <v>101.3</v>
      </c>
      <c r="FW7" s="33">
        <v>102.1</v>
      </c>
      <c r="FX7" s="33">
        <v>102</v>
      </c>
      <c r="FY7" s="33">
        <v>102</v>
      </c>
      <c r="FZ7" s="33">
        <v>102.33233379830035</v>
      </c>
      <c r="GA7" s="33">
        <v>116.6</v>
      </c>
      <c r="GB7" s="24">
        <v>116.5</v>
      </c>
      <c r="GC7" s="24">
        <v>116.7</v>
      </c>
      <c r="GD7" s="33">
        <v>117</v>
      </c>
      <c r="GE7" s="24">
        <v>117.3</v>
      </c>
      <c r="GF7" s="33">
        <v>117.7</v>
      </c>
      <c r="GG7" s="33">
        <v>117.7</v>
      </c>
      <c r="GH7" s="33">
        <v>117.8</v>
      </c>
      <c r="GI7" s="33">
        <v>117.69758908934919</v>
      </c>
      <c r="GJ7" s="33">
        <v>118.12342435814196</v>
      </c>
      <c r="GK7" s="33">
        <v>118.7</v>
      </c>
      <c r="GL7" s="33">
        <v>119.10187264847742</v>
      </c>
      <c r="GM7" s="33">
        <v>117</v>
      </c>
      <c r="GN7" s="33">
        <v>114.61642280349548</v>
      </c>
      <c r="GO7" s="33">
        <v>114.86934886387191</v>
      </c>
      <c r="GP7" s="33">
        <v>115.33864530327757</v>
      </c>
      <c r="GQ7" s="33">
        <v>115.61863813133861</v>
      </c>
      <c r="GR7" s="33">
        <v>115.65704445418142</v>
      </c>
      <c r="GS7" s="33">
        <v>115.88855405667201</v>
      </c>
      <c r="GT7" s="24">
        <v>116.13108809293908</v>
      </c>
      <c r="GU7" s="24">
        <v>116.11421578739842</v>
      </c>
      <c r="GV7" s="24">
        <v>116.28789601994973</v>
      </c>
      <c r="GW7" s="24">
        <v>116.05172491188847</v>
      </c>
      <c r="GX7" s="24">
        <v>115.77364227207354</v>
      </c>
      <c r="GY7" s="24">
        <v>113</v>
      </c>
      <c r="GZ7" s="24">
        <v>112.3</v>
      </c>
      <c r="HA7" s="24">
        <v>112.9</v>
      </c>
      <c r="HB7" s="24">
        <v>113.5</v>
      </c>
      <c r="HC7" s="24">
        <v>112.99399020168499</v>
      </c>
      <c r="HD7" s="33">
        <v>112.576203854247</v>
      </c>
      <c r="HE7" s="33">
        <v>112.527123869307</v>
      </c>
      <c r="HF7" s="33">
        <v>112.6</v>
      </c>
      <c r="HG7" s="33">
        <v>112.9</v>
      </c>
      <c r="HH7" s="33">
        <v>112.7</v>
      </c>
      <c r="HI7" s="33">
        <v>112.9</v>
      </c>
      <c r="HJ7" s="33">
        <v>113.03310827145</v>
      </c>
      <c r="HK7" s="33">
        <v>113.71848904577701</v>
      </c>
      <c r="HL7" s="33">
        <v>114.3</v>
      </c>
      <c r="HM7" s="33">
        <v>113</v>
      </c>
      <c r="HN7" s="33">
        <v>109.1</v>
      </c>
      <c r="HO7" s="33">
        <v>107.7</v>
      </c>
      <c r="HP7" s="33">
        <v>107.3</v>
      </c>
      <c r="HQ7" s="33">
        <v>106.9</v>
      </c>
      <c r="HR7" s="33">
        <v>106.5</v>
      </c>
      <c r="HS7" s="33">
        <v>106.5</v>
      </c>
      <c r="HT7" s="33">
        <v>106.6</v>
      </c>
      <c r="HU7" s="33">
        <v>106.4</v>
      </c>
      <c r="HV7" s="33">
        <v>106.2</v>
      </c>
      <c r="HW7" s="176">
        <v>107.6</v>
      </c>
      <c r="HX7" s="176">
        <v>106.4</v>
      </c>
      <c r="HY7" s="176">
        <v>107.3</v>
      </c>
      <c r="HZ7" s="176">
        <v>109.2</v>
      </c>
      <c r="IA7" s="176">
        <v>110</v>
      </c>
      <c r="IB7" s="176">
        <v>109.9</v>
      </c>
      <c r="IC7" s="176">
        <v>109.2</v>
      </c>
      <c r="ID7" s="176">
        <v>109.2</v>
      </c>
      <c r="IE7" s="176">
        <v>108.6</v>
      </c>
      <c r="IF7" s="176">
        <v>107.9</v>
      </c>
      <c r="IG7" s="176">
        <v>107.7</v>
      </c>
      <c r="IH7" s="176">
        <v>107.8</v>
      </c>
      <c r="II7" s="176">
        <v>103.3</v>
      </c>
    </row>
    <row r="8" spans="1:243" ht="15.75">
      <c r="A8" s="186"/>
      <c r="B8" s="8" t="str">
        <f>IF('0'!A1=1,"Донецька**","Donetsk**")</f>
        <v>Донецька**</v>
      </c>
      <c r="C8" s="32">
        <v>111.2</v>
      </c>
      <c r="D8" s="32">
        <v>111.6</v>
      </c>
      <c r="E8" s="32">
        <v>112.9</v>
      </c>
      <c r="F8" s="32">
        <v>113</v>
      </c>
      <c r="G8" s="32">
        <v>112.5</v>
      </c>
      <c r="H8" s="32">
        <v>112.9</v>
      </c>
      <c r="I8" s="32">
        <v>113.4</v>
      </c>
      <c r="J8" s="32">
        <v>113.9</v>
      </c>
      <c r="K8" s="32">
        <v>114.2</v>
      </c>
      <c r="L8" s="32">
        <v>114.4</v>
      </c>
      <c r="M8" s="32">
        <v>114.4</v>
      </c>
      <c r="N8" s="32">
        <v>114.2</v>
      </c>
      <c r="O8" s="32">
        <v>121.21727594828418</v>
      </c>
      <c r="P8" s="32">
        <v>118.3</v>
      </c>
      <c r="Q8" s="32">
        <v>115.2</v>
      </c>
      <c r="R8" s="32">
        <v>115.5</v>
      </c>
      <c r="S8" s="32">
        <v>115.8</v>
      </c>
      <c r="T8" s="32">
        <v>115.5</v>
      </c>
      <c r="U8" s="32">
        <v>115.3</v>
      </c>
      <c r="V8" s="32">
        <v>114.8</v>
      </c>
      <c r="W8" s="32">
        <v>115.1</v>
      </c>
      <c r="X8" s="32">
        <v>114.8</v>
      </c>
      <c r="Y8" s="32">
        <v>114.4</v>
      </c>
      <c r="Z8" s="32">
        <v>114.2</v>
      </c>
      <c r="AA8" s="32">
        <v>120.37576714172076</v>
      </c>
      <c r="AB8" s="32">
        <v>122.6</v>
      </c>
      <c r="AC8" s="32">
        <v>124</v>
      </c>
      <c r="AD8" s="32">
        <v>124.1</v>
      </c>
      <c r="AE8" s="32">
        <v>123.7</v>
      </c>
      <c r="AF8" s="32">
        <v>123.6</v>
      </c>
      <c r="AG8" s="32">
        <v>123.2</v>
      </c>
      <c r="AH8" s="32">
        <v>123.3</v>
      </c>
      <c r="AI8" s="32">
        <v>123.4</v>
      </c>
      <c r="AJ8" s="32">
        <v>123.6</v>
      </c>
      <c r="AK8" s="32">
        <v>124.1</v>
      </c>
      <c r="AL8" s="32">
        <v>123.9</v>
      </c>
      <c r="AM8" s="32">
        <v>111.95257598623752</v>
      </c>
      <c r="AN8" s="32">
        <v>112.5</v>
      </c>
      <c r="AO8" s="32">
        <v>114.9</v>
      </c>
      <c r="AP8" s="32">
        <v>115.1</v>
      </c>
      <c r="AQ8" s="32">
        <v>115.7</v>
      </c>
      <c r="AR8" s="32">
        <v>116</v>
      </c>
      <c r="AS8" s="32">
        <v>115.9</v>
      </c>
      <c r="AT8" s="32">
        <v>116.1</v>
      </c>
      <c r="AU8" s="32">
        <v>115.9</v>
      </c>
      <c r="AV8" s="32">
        <v>115.8</v>
      </c>
      <c r="AW8" s="32">
        <v>116.1</v>
      </c>
      <c r="AX8" s="32">
        <v>117.1</v>
      </c>
      <c r="AY8" s="32">
        <v>119</v>
      </c>
      <c r="AZ8" s="32">
        <v>117.9</v>
      </c>
      <c r="BA8" s="32">
        <v>117.3</v>
      </c>
      <c r="BB8" s="32">
        <v>117</v>
      </c>
      <c r="BC8" s="32">
        <v>116.9</v>
      </c>
      <c r="BD8" s="32">
        <v>117</v>
      </c>
      <c r="BE8" s="32">
        <v>116.6</v>
      </c>
      <c r="BF8" s="32">
        <v>116.2</v>
      </c>
      <c r="BG8" s="32">
        <v>115.7</v>
      </c>
      <c r="BH8" s="32">
        <v>114.6</v>
      </c>
      <c r="BI8" s="32">
        <v>113.8</v>
      </c>
      <c r="BJ8" s="32">
        <v>113.4</v>
      </c>
      <c r="BK8" s="32">
        <v>108.6</v>
      </c>
      <c r="BL8" s="32">
        <v>111.1</v>
      </c>
      <c r="BM8" s="32">
        <v>109.9</v>
      </c>
      <c r="BN8" s="32">
        <v>110.2</v>
      </c>
      <c r="BO8" s="32">
        <v>110.7</v>
      </c>
      <c r="BP8" s="32">
        <v>110.7</v>
      </c>
      <c r="BQ8" s="32">
        <v>111.2</v>
      </c>
      <c r="BR8" s="32">
        <v>111.2</v>
      </c>
      <c r="BS8" s="32">
        <v>111.5</v>
      </c>
      <c r="BT8" s="32">
        <v>112</v>
      </c>
      <c r="BU8" s="32">
        <v>112.4</v>
      </c>
      <c r="BV8" s="32">
        <v>112.3</v>
      </c>
      <c r="BW8" s="32">
        <v>116.2</v>
      </c>
      <c r="BX8" s="32">
        <v>116.3</v>
      </c>
      <c r="BY8" s="32">
        <v>114</v>
      </c>
      <c r="BZ8" s="32">
        <v>112.3</v>
      </c>
      <c r="CA8" s="32">
        <v>110.7</v>
      </c>
      <c r="CB8" s="32">
        <v>109.8</v>
      </c>
      <c r="CC8" s="32">
        <v>109.4</v>
      </c>
      <c r="CD8" s="32">
        <v>109</v>
      </c>
      <c r="CE8" s="32">
        <v>108.7</v>
      </c>
      <c r="CF8" s="32">
        <v>107.8</v>
      </c>
      <c r="CG8" s="32">
        <v>106.2</v>
      </c>
      <c r="CH8" s="32">
        <v>104.6</v>
      </c>
      <c r="CI8" s="32">
        <v>84</v>
      </c>
      <c r="CJ8" s="32">
        <v>83.6</v>
      </c>
      <c r="CK8" s="32">
        <v>84.9</v>
      </c>
      <c r="CL8" s="32">
        <v>85.6</v>
      </c>
      <c r="CM8" s="32">
        <v>85.9</v>
      </c>
      <c r="CN8" s="32">
        <v>86.3</v>
      </c>
      <c r="CO8" s="32">
        <v>86.4</v>
      </c>
      <c r="CP8" s="32">
        <v>86.3</v>
      </c>
      <c r="CQ8" s="32">
        <v>86.2</v>
      </c>
      <c r="CR8" s="32">
        <v>86.8</v>
      </c>
      <c r="CS8" s="32">
        <v>88</v>
      </c>
      <c r="CT8" s="32">
        <v>89.4</v>
      </c>
      <c r="CU8" s="32">
        <v>108.5</v>
      </c>
      <c r="CV8" s="32">
        <v>106.5</v>
      </c>
      <c r="CW8" s="32">
        <v>106.3</v>
      </c>
      <c r="CX8" s="32">
        <v>107.9</v>
      </c>
      <c r="CY8" s="32">
        <v>109.4</v>
      </c>
      <c r="CZ8" s="32">
        <v>110.3</v>
      </c>
      <c r="DA8" s="32">
        <v>110.9</v>
      </c>
      <c r="DB8" s="32">
        <v>111.5</v>
      </c>
      <c r="DC8" s="32">
        <v>111.9</v>
      </c>
      <c r="DD8" s="32">
        <v>111.9</v>
      </c>
      <c r="DE8" s="32">
        <v>112.1</v>
      </c>
      <c r="DF8" s="32">
        <v>112.1</v>
      </c>
      <c r="DG8" s="32">
        <v>112.5</v>
      </c>
      <c r="DH8" s="32">
        <v>113.2</v>
      </c>
      <c r="DI8" s="32">
        <v>113.8</v>
      </c>
      <c r="DJ8" s="32">
        <v>113.5</v>
      </c>
      <c r="DK8" s="32">
        <v>112.4</v>
      </c>
      <c r="DL8" s="32">
        <v>111.1</v>
      </c>
      <c r="DM8" s="32">
        <v>110.7</v>
      </c>
      <c r="DN8" s="32">
        <v>110.7</v>
      </c>
      <c r="DO8" s="32">
        <v>110.7</v>
      </c>
      <c r="DP8" s="32">
        <v>111</v>
      </c>
      <c r="DQ8" s="32">
        <v>110.9</v>
      </c>
      <c r="DR8" s="32">
        <v>110.9</v>
      </c>
      <c r="DS8" s="32">
        <v>112.6</v>
      </c>
      <c r="DT8" s="32">
        <v>113.9</v>
      </c>
      <c r="DU8" s="32">
        <v>113.2</v>
      </c>
      <c r="DV8" s="32">
        <v>113.4</v>
      </c>
      <c r="DW8" s="32">
        <v>113.5</v>
      </c>
      <c r="DX8" s="32">
        <v>113.8</v>
      </c>
      <c r="DY8" s="32">
        <v>113.6</v>
      </c>
      <c r="DZ8" s="32">
        <v>113.2</v>
      </c>
      <c r="EA8" s="32">
        <v>112.7</v>
      </c>
      <c r="EB8" s="32">
        <v>112.5</v>
      </c>
      <c r="EC8" s="32">
        <v>112.5</v>
      </c>
      <c r="ED8" s="32">
        <v>112.2</v>
      </c>
      <c r="EE8" s="32">
        <v>109.4</v>
      </c>
      <c r="EF8" s="32">
        <v>107.2</v>
      </c>
      <c r="EG8" s="32">
        <v>107.8</v>
      </c>
      <c r="EH8" s="32">
        <v>108.1</v>
      </c>
      <c r="EI8" s="32">
        <v>107.6</v>
      </c>
      <c r="EJ8" s="32">
        <v>107.3</v>
      </c>
      <c r="EK8" s="32">
        <v>107.2</v>
      </c>
      <c r="EL8" s="32">
        <v>107.1</v>
      </c>
      <c r="EM8" s="32">
        <v>107</v>
      </c>
      <c r="EN8" s="32">
        <v>106.7</v>
      </c>
      <c r="EO8" s="32">
        <v>106.2</v>
      </c>
      <c r="EP8" s="32">
        <v>106.3</v>
      </c>
      <c r="EQ8" s="32">
        <v>103.7</v>
      </c>
      <c r="ER8" s="32">
        <v>104.5</v>
      </c>
      <c r="ES8" s="32">
        <v>104.5</v>
      </c>
      <c r="ET8" s="32">
        <v>103.3</v>
      </c>
      <c r="EU8" s="32">
        <v>101.2</v>
      </c>
      <c r="EV8" s="32">
        <v>100</v>
      </c>
      <c r="EW8" s="32">
        <v>95.32</v>
      </c>
      <c r="EX8" s="32">
        <v>91.72</v>
      </c>
      <c r="EY8" s="32">
        <v>90.42</v>
      </c>
      <c r="EZ8" s="32">
        <v>89.72</v>
      </c>
      <c r="FA8" s="32">
        <v>89.62</v>
      </c>
      <c r="FB8" s="32">
        <v>89.42</v>
      </c>
      <c r="FC8" s="32">
        <v>92.2</v>
      </c>
      <c r="FD8" s="32">
        <v>89.3</v>
      </c>
      <c r="FE8" s="32">
        <v>84.7</v>
      </c>
      <c r="FF8" s="32">
        <v>83.2</v>
      </c>
      <c r="FG8" s="32">
        <v>83</v>
      </c>
      <c r="FH8" s="32">
        <v>82.6</v>
      </c>
      <c r="FI8" s="32">
        <v>86.2</v>
      </c>
      <c r="FJ8" s="32">
        <v>88.6</v>
      </c>
      <c r="FK8" s="32">
        <v>89.9</v>
      </c>
      <c r="FL8" s="32">
        <v>90.3</v>
      </c>
      <c r="FM8" s="33">
        <v>89.9</v>
      </c>
      <c r="FN8" s="33">
        <v>89.6</v>
      </c>
      <c r="FO8" s="33">
        <v>78.400000000000006</v>
      </c>
      <c r="FP8" s="33">
        <v>81.8</v>
      </c>
      <c r="FQ8" s="33">
        <v>89.1</v>
      </c>
      <c r="FR8" s="33">
        <v>92.1</v>
      </c>
      <c r="FS8" s="33">
        <v>99</v>
      </c>
      <c r="FT8" s="33">
        <v>100.6</v>
      </c>
      <c r="FU8" s="33">
        <v>100.67527885478404</v>
      </c>
      <c r="FV8" s="33">
        <v>101.5</v>
      </c>
      <c r="FW8" s="33">
        <v>101.4</v>
      </c>
      <c r="FX8" s="33">
        <v>102.6</v>
      </c>
      <c r="FY8" s="33">
        <v>102.8</v>
      </c>
      <c r="FZ8" s="33">
        <v>103.47864664853539</v>
      </c>
      <c r="GA8" s="33">
        <v>112.8</v>
      </c>
      <c r="GB8" s="24">
        <v>113.1</v>
      </c>
      <c r="GC8" s="24">
        <v>108.7</v>
      </c>
      <c r="GD8" s="33">
        <v>107.9</v>
      </c>
      <c r="GE8" s="24">
        <v>108.8</v>
      </c>
      <c r="GF8" s="33">
        <v>110</v>
      </c>
      <c r="GG8" s="33">
        <v>110.2</v>
      </c>
      <c r="GH8" s="33">
        <v>110.3</v>
      </c>
      <c r="GI8" s="33">
        <v>110.61213912676602</v>
      </c>
      <c r="GJ8" s="33">
        <v>109.7868199218715</v>
      </c>
      <c r="GK8" s="33">
        <v>110.4</v>
      </c>
      <c r="GL8" s="33">
        <v>111.24781040580692</v>
      </c>
      <c r="GM8" s="33">
        <v>111.1</v>
      </c>
      <c r="GN8" s="33">
        <v>109.06145012715407</v>
      </c>
      <c r="GO8" s="33">
        <v>109.04538569200733</v>
      </c>
      <c r="GP8" s="33">
        <v>111.45399975369124</v>
      </c>
      <c r="GQ8" s="33">
        <v>112.31675054574693</v>
      </c>
      <c r="GR8" s="33">
        <v>111.50383421295933</v>
      </c>
      <c r="GS8" s="33">
        <v>111.48979173324472</v>
      </c>
      <c r="GT8" s="24">
        <v>111.77704442319074</v>
      </c>
      <c r="GU8" s="24">
        <v>111.5793599307662</v>
      </c>
      <c r="GV8" s="24">
        <v>111.46107904704689</v>
      </c>
      <c r="GW8" s="24">
        <v>111.12127752659073</v>
      </c>
      <c r="GX8" s="24">
        <v>110.19566472220741</v>
      </c>
      <c r="GY8" s="24">
        <v>106.8</v>
      </c>
      <c r="GZ8" s="24">
        <v>109.4</v>
      </c>
      <c r="HA8" s="24">
        <v>111</v>
      </c>
      <c r="HB8" s="24">
        <v>110.4</v>
      </c>
      <c r="HC8" s="24">
        <v>108.07972475898499</v>
      </c>
      <c r="HD8" s="33">
        <v>109.04423362320399</v>
      </c>
      <c r="HE8" s="33">
        <v>109.06704536049099</v>
      </c>
      <c r="HF8" s="33">
        <v>109</v>
      </c>
      <c r="HG8" s="33">
        <v>108.9</v>
      </c>
      <c r="HH8" s="33">
        <v>108.9</v>
      </c>
      <c r="HI8" s="33">
        <v>109</v>
      </c>
      <c r="HJ8" s="33">
        <v>109.06480294933</v>
      </c>
      <c r="HK8" s="33">
        <v>110.731848157611</v>
      </c>
      <c r="HL8" s="33">
        <v>107.5</v>
      </c>
      <c r="HM8" s="33">
        <v>106.3</v>
      </c>
      <c r="HN8" s="33">
        <v>104.3</v>
      </c>
      <c r="HO8" s="33">
        <v>103.7</v>
      </c>
      <c r="HP8" s="33">
        <v>102.3</v>
      </c>
      <c r="HQ8" s="33">
        <v>102.7</v>
      </c>
      <c r="HR8" s="33">
        <v>102.7</v>
      </c>
      <c r="HS8" s="33">
        <v>103.1</v>
      </c>
      <c r="HT8" s="33">
        <v>103.9</v>
      </c>
      <c r="HU8" s="33">
        <v>103.9</v>
      </c>
      <c r="HV8" s="33">
        <v>104.1</v>
      </c>
      <c r="HW8" s="176">
        <v>110.6</v>
      </c>
      <c r="HX8" s="176">
        <v>108.6</v>
      </c>
      <c r="HY8" s="176">
        <v>112</v>
      </c>
      <c r="HZ8" s="176">
        <v>109.3</v>
      </c>
      <c r="IA8" s="176">
        <v>109.4</v>
      </c>
      <c r="IB8" s="176">
        <v>109.2</v>
      </c>
      <c r="IC8" s="176">
        <v>108.5</v>
      </c>
      <c r="ID8" s="176">
        <v>108.1</v>
      </c>
      <c r="IE8" s="176">
        <v>107.6</v>
      </c>
      <c r="IF8" s="176">
        <v>106.4</v>
      </c>
      <c r="IG8" s="176">
        <v>106.1</v>
      </c>
      <c r="IH8" s="176">
        <v>106</v>
      </c>
      <c r="II8" s="176">
        <v>102.1</v>
      </c>
    </row>
    <row r="9" spans="1:243" ht="15.75">
      <c r="A9" s="186"/>
      <c r="B9" s="8" t="str">
        <f>IF('0'!A1=1,"Житомирська","Zhytomyr")</f>
        <v>Житомирська</v>
      </c>
      <c r="C9" s="32">
        <v>118.8</v>
      </c>
      <c r="D9" s="32">
        <v>122.3</v>
      </c>
      <c r="E9" s="32">
        <v>123.3</v>
      </c>
      <c r="F9" s="32">
        <v>123.2</v>
      </c>
      <c r="G9" s="32">
        <v>121.8</v>
      </c>
      <c r="H9" s="32">
        <v>121.8</v>
      </c>
      <c r="I9" s="32">
        <v>122.2</v>
      </c>
      <c r="J9" s="32">
        <v>122.1</v>
      </c>
      <c r="K9" s="32">
        <v>122</v>
      </c>
      <c r="L9" s="32">
        <v>122</v>
      </c>
      <c r="M9" s="32">
        <v>121.8</v>
      </c>
      <c r="N9" s="32">
        <v>121.2</v>
      </c>
      <c r="O9" s="32">
        <v>123.98263870788452</v>
      </c>
      <c r="P9" s="32">
        <v>117.7</v>
      </c>
      <c r="Q9" s="32">
        <v>116.4</v>
      </c>
      <c r="R9" s="32">
        <v>116.2</v>
      </c>
      <c r="S9" s="32">
        <v>116.9</v>
      </c>
      <c r="T9" s="32">
        <v>118.1</v>
      </c>
      <c r="U9" s="32">
        <v>118.3</v>
      </c>
      <c r="V9" s="32">
        <v>118</v>
      </c>
      <c r="W9" s="32">
        <v>118.5</v>
      </c>
      <c r="X9" s="32">
        <v>118.2</v>
      </c>
      <c r="Y9" s="32">
        <v>117.8</v>
      </c>
      <c r="Z9" s="32">
        <v>117.9</v>
      </c>
      <c r="AA9" s="32">
        <v>120.3</v>
      </c>
      <c r="AB9" s="32">
        <v>124.8</v>
      </c>
      <c r="AC9" s="32">
        <v>126.7</v>
      </c>
      <c r="AD9" s="32">
        <v>127.4</v>
      </c>
      <c r="AE9" s="32">
        <v>127.4</v>
      </c>
      <c r="AF9" s="32">
        <v>127.1</v>
      </c>
      <c r="AG9" s="32">
        <v>125.9</v>
      </c>
      <c r="AH9" s="32">
        <v>125.3</v>
      </c>
      <c r="AI9" s="32">
        <v>124.9</v>
      </c>
      <c r="AJ9" s="32">
        <v>124.4</v>
      </c>
      <c r="AK9" s="32">
        <v>124.4</v>
      </c>
      <c r="AL9" s="32">
        <v>123.8</v>
      </c>
      <c r="AM9" s="32">
        <v>114.40615649827851</v>
      </c>
      <c r="AN9" s="32">
        <v>115.2</v>
      </c>
      <c r="AO9" s="32">
        <v>114.7</v>
      </c>
      <c r="AP9" s="32">
        <v>115</v>
      </c>
      <c r="AQ9" s="32">
        <v>115.7</v>
      </c>
      <c r="AR9" s="32">
        <v>116.6</v>
      </c>
      <c r="AS9" s="32">
        <v>117.1</v>
      </c>
      <c r="AT9" s="32">
        <v>117.3</v>
      </c>
      <c r="AU9" s="32">
        <v>117.1</v>
      </c>
      <c r="AV9" s="32">
        <v>118.2</v>
      </c>
      <c r="AW9" s="32">
        <v>119</v>
      </c>
      <c r="AX9" s="32">
        <v>120.4</v>
      </c>
      <c r="AY9" s="32">
        <v>124.3</v>
      </c>
      <c r="AZ9" s="32">
        <v>124.3</v>
      </c>
      <c r="BA9" s="32">
        <v>126</v>
      </c>
      <c r="BB9" s="32">
        <v>126.3</v>
      </c>
      <c r="BC9" s="32">
        <v>126.1</v>
      </c>
      <c r="BD9" s="32">
        <v>125.3</v>
      </c>
      <c r="BE9" s="32">
        <v>125</v>
      </c>
      <c r="BF9" s="32">
        <v>124.8</v>
      </c>
      <c r="BG9" s="32">
        <v>124.6</v>
      </c>
      <c r="BH9" s="32">
        <v>123.4</v>
      </c>
      <c r="BI9" s="32">
        <v>122.2</v>
      </c>
      <c r="BJ9" s="32">
        <v>121.4</v>
      </c>
      <c r="BK9" s="32">
        <v>117.3</v>
      </c>
      <c r="BL9" s="32">
        <v>115.9</v>
      </c>
      <c r="BM9" s="32">
        <v>113.4</v>
      </c>
      <c r="BN9" s="32">
        <v>112.8</v>
      </c>
      <c r="BO9" s="32">
        <v>113.4</v>
      </c>
      <c r="BP9" s="32">
        <v>114.3</v>
      </c>
      <c r="BQ9" s="32">
        <v>115.1</v>
      </c>
      <c r="BR9" s="32">
        <v>115.7</v>
      </c>
      <c r="BS9" s="32">
        <v>115.9</v>
      </c>
      <c r="BT9" s="32">
        <v>116.3</v>
      </c>
      <c r="BU9" s="32">
        <v>116.4</v>
      </c>
      <c r="BV9" s="32">
        <v>116</v>
      </c>
      <c r="BW9" s="32">
        <v>118.3</v>
      </c>
      <c r="BX9" s="32">
        <v>118.8</v>
      </c>
      <c r="BY9" s="32">
        <v>116.6</v>
      </c>
      <c r="BZ9" s="32">
        <v>114.7</v>
      </c>
      <c r="CA9" s="32">
        <v>112.9</v>
      </c>
      <c r="CB9" s="32">
        <v>110.8</v>
      </c>
      <c r="CC9" s="32">
        <v>109.8</v>
      </c>
      <c r="CD9" s="32">
        <v>109.3</v>
      </c>
      <c r="CE9" s="32">
        <v>109.1</v>
      </c>
      <c r="CF9" s="32">
        <v>108.9</v>
      </c>
      <c r="CG9" s="32">
        <v>108.4</v>
      </c>
      <c r="CH9" s="32">
        <v>107.7</v>
      </c>
      <c r="CI9" s="32">
        <v>90.8</v>
      </c>
      <c r="CJ9" s="32">
        <v>89.6</v>
      </c>
      <c r="CK9" s="32">
        <v>90.6</v>
      </c>
      <c r="CL9" s="32">
        <v>91.5</v>
      </c>
      <c r="CM9" s="32">
        <v>92</v>
      </c>
      <c r="CN9" s="32">
        <v>92.6</v>
      </c>
      <c r="CO9" s="32">
        <v>92.7</v>
      </c>
      <c r="CP9" s="32">
        <v>92.3</v>
      </c>
      <c r="CQ9" s="32">
        <v>92</v>
      </c>
      <c r="CR9" s="32">
        <v>91.6</v>
      </c>
      <c r="CS9" s="32">
        <v>91.8</v>
      </c>
      <c r="CT9" s="32">
        <v>92.7</v>
      </c>
      <c r="CU9" s="32">
        <v>106.4</v>
      </c>
      <c r="CV9" s="32">
        <v>106.4</v>
      </c>
      <c r="CW9" s="32">
        <v>106.5</v>
      </c>
      <c r="CX9" s="32">
        <v>106.6</v>
      </c>
      <c r="CY9" s="32">
        <v>108.6</v>
      </c>
      <c r="CZ9" s="32">
        <v>109.7</v>
      </c>
      <c r="DA9" s="32">
        <v>110.3</v>
      </c>
      <c r="DB9" s="32">
        <v>110.6</v>
      </c>
      <c r="DC9" s="32">
        <v>110.7</v>
      </c>
      <c r="DD9" s="32">
        <v>110.7</v>
      </c>
      <c r="DE9" s="32">
        <v>111</v>
      </c>
      <c r="DF9" s="32">
        <v>111</v>
      </c>
      <c r="DG9" s="32">
        <v>113.2</v>
      </c>
      <c r="DH9" s="32">
        <v>112.9</v>
      </c>
      <c r="DI9" s="32">
        <v>112.6</v>
      </c>
      <c r="DJ9" s="32">
        <v>112</v>
      </c>
      <c r="DK9" s="32">
        <v>109.6</v>
      </c>
      <c r="DL9" s="32">
        <v>107.7</v>
      </c>
      <c r="DM9" s="32">
        <v>107</v>
      </c>
      <c r="DN9" s="32">
        <v>107.1</v>
      </c>
      <c r="DO9" s="32">
        <v>106.9</v>
      </c>
      <c r="DP9" s="32">
        <v>107.2</v>
      </c>
      <c r="DQ9" s="32">
        <v>107.3</v>
      </c>
      <c r="DR9" s="32">
        <v>107.4</v>
      </c>
      <c r="DS9" s="32">
        <v>112.4</v>
      </c>
      <c r="DT9" s="32">
        <v>112.6</v>
      </c>
      <c r="DU9" s="32">
        <v>113.1</v>
      </c>
      <c r="DV9" s="32">
        <v>113.5</v>
      </c>
      <c r="DW9" s="32">
        <v>115</v>
      </c>
      <c r="DX9" s="32">
        <v>115.3</v>
      </c>
      <c r="DY9" s="32">
        <v>115.5</v>
      </c>
      <c r="DZ9" s="32">
        <v>115.4</v>
      </c>
      <c r="EA9" s="32">
        <v>115.2</v>
      </c>
      <c r="EB9" s="32">
        <v>115.5</v>
      </c>
      <c r="EC9" s="32">
        <v>115.6</v>
      </c>
      <c r="ED9" s="32">
        <v>115.1</v>
      </c>
      <c r="EE9" s="32">
        <v>111.2</v>
      </c>
      <c r="EF9" s="32">
        <v>111.1</v>
      </c>
      <c r="EG9" s="32">
        <v>110.9</v>
      </c>
      <c r="EH9" s="32">
        <v>111.3</v>
      </c>
      <c r="EI9" s="32">
        <v>110.8</v>
      </c>
      <c r="EJ9" s="32">
        <v>110.9</v>
      </c>
      <c r="EK9" s="32">
        <v>110.9</v>
      </c>
      <c r="EL9" s="32">
        <v>110.7</v>
      </c>
      <c r="EM9" s="32">
        <v>110.5</v>
      </c>
      <c r="EN9" s="32">
        <v>109.9</v>
      </c>
      <c r="EO9" s="32">
        <v>109.6</v>
      </c>
      <c r="EP9" s="32">
        <v>109.6</v>
      </c>
      <c r="EQ9" s="32">
        <v>107</v>
      </c>
      <c r="ER9" s="32">
        <v>106.6</v>
      </c>
      <c r="ES9" s="32">
        <v>105.9</v>
      </c>
      <c r="ET9" s="32">
        <v>104.5</v>
      </c>
      <c r="EU9" s="32">
        <v>102.5</v>
      </c>
      <c r="EV9" s="32">
        <v>101.2</v>
      </c>
      <c r="EW9" s="32">
        <v>100.3</v>
      </c>
      <c r="EX9" s="32">
        <v>99.2</v>
      </c>
      <c r="EY9" s="32">
        <v>98.4</v>
      </c>
      <c r="EZ9" s="32">
        <v>97.4</v>
      </c>
      <c r="FA9" s="32">
        <v>96.6</v>
      </c>
      <c r="FB9" s="32">
        <v>95.7</v>
      </c>
      <c r="FC9" s="32">
        <v>81</v>
      </c>
      <c r="FD9" s="32">
        <v>80.2</v>
      </c>
      <c r="FE9" s="32">
        <v>78.099999999999994</v>
      </c>
      <c r="FF9" s="32">
        <v>75.2</v>
      </c>
      <c r="FG9" s="32">
        <v>73.900000000000006</v>
      </c>
      <c r="FH9" s="32">
        <v>73.3</v>
      </c>
      <c r="FI9" s="32">
        <v>73</v>
      </c>
      <c r="FJ9" s="32">
        <v>73.2</v>
      </c>
      <c r="FK9" s="32">
        <v>73.7</v>
      </c>
      <c r="FL9" s="32">
        <v>74.900000000000006</v>
      </c>
      <c r="FM9" s="33">
        <v>75.8</v>
      </c>
      <c r="FN9" s="33">
        <v>76.900000000000006</v>
      </c>
      <c r="FO9" s="33">
        <v>85.4</v>
      </c>
      <c r="FP9" s="33">
        <v>87.6</v>
      </c>
      <c r="FQ9" s="33">
        <v>91.8</v>
      </c>
      <c r="FR9" s="33">
        <v>95.3</v>
      </c>
      <c r="FS9" s="33">
        <v>103.9</v>
      </c>
      <c r="FT9" s="33">
        <v>107</v>
      </c>
      <c r="FU9" s="33">
        <v>108.56885849760616</v>
      </c>
      <c r="FV9" s="33">
        <v>110.1</v>
      </c>
      <c r="FW9" s="33">
        <v>111</v>
      </c>
      <c r="FX9" s="33">
        <v>110</v>
      </c>
      <c r="FY9" s="33">
        <v>109.6</v>
      </c>
      <c r="FZ9" s="33">
        <v>109.56392740531835</v>
      </c>
      <c r="GA9" s="33">
        <v>130.1</v>
      </c>
      <c r="GB9" s="24">
        <v>129.1</v>
      </c>
      <c r="GC9" s="24">
        <v>128.69999999999999</v>
      </c>
      <c r="GD9" s="33">
        <v>129.80000000000001</v>
      </c>
      <c r="GE9" s="24">
        <v>129.30000000000001</v>
      </c>
      <c r="GF9" s="33">
        <v>127.8</v>
      </c>
      <c r="GG9" s="33">
        <v>127.1</v>
      </c>
      <c r="GH9" s="33">
        <v>126.5</v>
      </c>
      <c r="GI9" s="33">
        <v>126.2760666101387</v>
      </c>
      <c r="GJ9" s="33">
        <v>126.36567022456788</v>
      </c>
      <c r="GK9" s="33">
        <v>126.6</v>
      </c>
      <c r="GL9" s="33">
        <v>126.64174724583344</v>
      </c>
      <c r="GM9" s="33">
        <v>115.6</v>
      </c>
      <c r="GN9" s="33">
        <v>115.31928108800373</v>
      </c>
      <c r="GO9" s="33">
        <v>114.15901079126971</v>
      </c>
      <c r="GP9" s="33">
        <v>113.98704731261637</v>
      </c>
      <c r="GQ9" s="33">
        <v>114.46110411259973</v>
      </c>
      <c r="GR9" s="33">
        <v>114.83818953576747</v>
      </c>
      <c r="GS9" s="33">
        <v>115.15227903757686</v>
      </c>
      <c r="GT9" s="24">
        <v>115.37421561863042</v>
      </c>
      <c r="GU9" s="24">
        <v>115.07807580914491</v>
      </c>
      <c r="GV9" s="24">
        <v>115.21661527212048</v>
      </c>
      <c r="GW9" s="24">
        <v>115.04495759367363</v>
      </c>
      <c r="GX9" s="24">
        <v>114.52012632234445</v>
      </c>
      <c r="GY9" s="24">
        <v>107.2</v>
      </c>
      <c r="GZ9" s="24">
        <v>107.5</v>
      </c>
      <c r="HA9" s="24">
        <v>107.8</v>
      </c>
      <c r="HB9" s="24">
        <v>107.6</v>
      </c>
      <c r="HC9" s="24">
        <v>106.90763518268599</v>
      </c>
      <c r="HD9" s="33">
        <v>106.837568260144</v>
      </c>
      <c r="HE9" s="33">
        <v>106.954663808143</v>
      </c>
      <c r="HF9" s="33">
        <v>106.8</v>
      </c>
      <c r="HG9" s="33">
        <v>107.1</v>
      </c>
      <c r="HH9" s="33">
        <v>107.1</v>
      </c>
      <c r="HI9" s="33">
        <v>107.3</v>
      </c>
      <c r="HJ9" s="33">
        <v>107.546747200468</v>
      </c>
      <c r="HK9" s="33">
        <v>110.23587088563499</v>
      </c>
      <c r="HL9" s="33">
        <v>110.8</v>
      </c>
      <c r="HM9" s="33">
        <v>109.6</v>
      </c>
      <c r="HN9" s="33">
        <v>108.6</v>
      </c>
      <c r="HO9" s="33">
        <v>107.6</v>
      </c>
      <c r="HP9" s="33">
        <v>108</v>
      </c>
      <c r="HQ9" s="33">
        <v>108</v>
      </c>
      <c r="HR9" s="33">
        <v>108.1</v>
      </c>
      <c r="HS9" s="33">
        <v>108.7</v>
      </c>
      <c r="HT9" s="33">
        <v>109.4</v>
      </c>
      <c r="HU9" s="33">
        <v>109.4</v>
      </c>
      <c r="HV9" s="33">
        <v>109.9</v>
      </c>
      <c r="HW9" s="176">
        <v>113</v>
      </c>
      <c r="HX9" s="176">
        <v>111.5</v>
      </c>
      <c r="HY9" s="176">
        <v>111.6</v>
      </c>
      <c r="HZ9" s="176">
        <v>113.8</v>
      </c>
      <c r="IA9" s="176">
        <v>114.6</v>
      </c>
      <c r="IB9" s="176">
        <v>113.7</v>
      </c>
      <c r="IC9" s="176">
        <v>113.2</v>
      </c>
      <c r="ID9" s="176">
        <v>112.9</v>
      </c>
      <c r="IE9" s="176">
        <v>112.2</v>
      </c>
      <c r="IF9" s="176">
        <v>111.4</v>
      </c>
      <c r="IG9" s="176">
        <v>111.3</v>
      </c>
      <c r="IH9" s="176">
        <v>111.5</v>
      </c>
      <c r="II9" s="176">
        <v>109.9</v>
      </c>
    </row>
    <row r="10" spans="1:243" ht="15.75">
      <c r="A10" s="186"/>
      <c r="B10" s="8" t="str">
        <f>IF('0'!A1=1,"Закарпатська","Zakarpattya")</f>
        <v>Закарпатська</v>
      </c>
      <c r="C10" s="32">
        <v>126.7</v>
      </c>
      <c r="D10" s="32">
        <v>125.7</v>
      </c>
      <c r="E10" s="32">
        <v>125.3</v>
      </c>
      <c r="F10" s="32">
        <v>123.6</v>
      </c>
      <c r="G10" s="32">
        <v>121.5</v>
      </c>
      <c r="H10" s="32">
        <v>121.3</v>
      </c>
      <c r="I10" s="32">
        <v>121.8</v>
      </c>
      <c r="J10" s="32">
        <v>122.4</v>
      </c>
      <c r="K10" s="32">
        <v>122.7</v>
      </c>
      <c r="L10" s="32">
        <v>122.1</v>
      </c>
      <c r="M10" s="32">
        <v>121.9</v>
      </c>
      <c r="N10" s="32">
        <v>121.5</v>
      </c>
      <c r="O10" s="32">
        <v>121.48715939942601</v>
      </c>
      <c r="P10" s="32">
        <v>117.9</v>
      </c>
      <c r="Q10" s="32">
        <v>115.5</v>
      </c>
      <c r="R10" s="32">
        <v>115.8</v>
      </c>
      <c r="S10" s="32">
        <v>116.7</v>
      </c>
      <c r="T10" s="32">
        <v>118.7</v>
      </c>
      <c r="U10" s="32">
        <v>119.1</v>
      </c>
      <c r="V10" s="32">
        <v>119.4</v>
      </c>
      <c r="W10" s="32">
        <v>119.7</v>
      </c>
      <c r="X10" s="32">
        <v>119.9</v>
      </c>
      <c r="Y10" s="32">
        <v>119.8</v>
      </c>
      <c r="Z10" s="32">
        <v>120.1</v>
      </c>
      <c r="AA10" s="32">
        <v>122.251613989156</v>
      </c>
      <c r="AB10" s="32">
        <v>127</v>
      </c>
      <c r="AC10" s="32">
        <v>130.19999999999999</v>
      </c>
      <c r="AD10" s="32">
        <v>130.9</v>
      </c>
      <c r="AE10" s="32">
        <v>130.30000000000001</v>
      </c>
      <c r="AF10" s="32">
        <v>129.19999999999999</v>
      </c>
      <c r="AG10" s="32">
        <v>128.30000000000001</v>
      </c>
      <c r="AH10" s="32">
        <v>127.5</v>
      </c>
      <c r="AI10" s="32">
        <v>127.1</v>
      </c>
      <c r="AJ10" s="32">
        <v>126.9</v>
      </c>
      <c r="AK10" s="32">
        <v>126.6</v>
      </c>
      <c r="AL10" s="32">
        <v>126.3</v>
      </c>
      <c r="AM10" s="32">
        <v>121.20240571712993</v>
      </c>
      <c r="AN10" s="32">
        <v>119.4</v>
      </c>
      <c r="AO10" s="32">
        <v>119.5</v>
      </c>
      <c r="AP10" s="32">
        <v>119.7</v>
      </c>
      <c r="AQ10" s="32">
        <v>120.3</v>
      </c>
      <c r="AR10" s="32">
        <v>120.3</v>
      </c>
      <c r="AS10" s="32">
        <v>120.5</v>
      </c>
      <c r="AT10" s="32">
        <v>120.4</v>
      </c>
      <c r="AU10" s="32">
        <v>120.8</v>
      </c>
      <c r="AV10" s="32">
        <v>121.1</v>
      </c>
      <c r="AW10" s="32">
        <v>121.9</v>
      </c>
      <c r="AX10" s="32">
        <v>123.5</v>
      </c>
      <c r="AY10" s="32">
        <v>124.7</v>
      </c>
      <c r="AZ10" s="32">
        <v>125</v>
      </c>
      <c r="BA10" s="32">
        <v>124.5</v>
      </c>
      <c r="BB10" s="32">
        <v>124.2</v>
      </c>
      <c r="BC10" s="32">
        <v>124</v>
      </c>
      <c r="BD10" s="32">
        <v>123.7</v>
      </c>
      <c r="BE10" s="32">
        <v>123.7</v>
      </c>
      <c r="BF10" s="32">
        <v>123.8</v>
      </c>
      <c r="BG10" s="32">
        <v>123.1</v>
      </c>
      <c r="BH10" s="32">
        <v>122.2</v>
      </c>
      <c r="BI10" s="32">
        <v>121</v>
      </c>
      <c r="BJ10" s="32">
        <v>119.7</v>
      </c>
      <c r="BK10" s="32">
        <v>114.6</v>
      </c>
      <c r="BL10" s="32">
        <v>114</v>
      </c>
      <c r="BM10" s="32">
        <v>112.6</v>
      </c>
      <c r="BN10" s="32">
        <v>113</v>
      </c>
      <c r="BO10" s="32">
        <v>113</v>
      </c>
      <c r="BP10" s="32">
        <v>112.8</v>
      </c>
      <c r="BQ10" s="32">
        <v>113</v>
      </c>
      <c r="BR10" s="32">
        <v>113</v>
      </c>
      <c r="BS10" s="32">
        <v>113</v>
      </c>
      <c r="BT10" s="32">
        <v>113.4</v>
      </c>
      <c r="BU10" s="32">
        <v>113.6</v>
      </c>
      <c r="BV10" s="32">
        <v>113.6</v>
      </c>
      <c r="BW10" s="32">
        <v>117.7</v>
      </c>
      <c r="BX10" s="32">
        <v>118</v>
      </c>
      <c r="BY10" s="32">
        <v>116.9</v>
      </c>
      <c r="BZ10" s="32">
        <v>115.2</v>
      </c>
      <c r="CA10" s="32">
        <v>114.3</v>
      </c>
      <c r="CB10" s="32">
        <v>113.4</v>
      </c>
      <c r="CC10" s="32">
        <v>112.7</v>
      </c>
      <c r="CD10" s="32">
        <v>112.2</v>
      </c>
      <c r="CE10" s="32">
        <v>112.1</v>
      </c>
      <c r="CF10" s="32">
        <v>112.1</v>
      </c>
      <c r="CG10" s="32">
        <v>112</v>
      </c>
      <c r="CH10" s="32">
        <v>111.6</v>
      </c>
      <c r="CI10" s="32">
        <v>95</v>
      </c>
      <c r="CJ10" s="32">
        <v>94.2</v>
      </c>
      <c r="CK10" s="32">
        <v>94.5</v>
      </c>
      <c r="CL10" s="32">
        <v>95.3</v>
      </c>
      <c r="CM10" s="32">
        <v>95.9</v>
      </c>
      <c r="CN10" s="32">
        <v>96.3</v>
      </c>
      <c r="CO10" s="32">
        <v>96.4</v>
      </c>
      <c r="CP10" s="32">
        <v>96.1</v>
      </c>
      <c r="CQ10" s="32">
        <v>96</v>
      </c>
      <c r="CR10" s="32">
        <v>95.4</v>
      </c>
      <c r="CS10" s="32">
        <v>95.1</v>
      </c>
      <c r="CT10" s="32">
        <v>95.5</v>
      </c>
      <c r="CU10" s="32">
        <v>106.2</v>
      </c>
      <c r="CV10" s="32">
        <v>105.8</v>
      </c>
      <c r="CW10" s="32">
        <v>106.3</v>
      </c>
      <c r="CX10" s="32">
        <v>105.8</v>
      </c>
      <c r="CY10" s="32">
        <v>107</v>
      </c>
      <c r="CZ10" s="32">
        <v>108.4</v>
      </c>
      <c r="DA10" s="32">
        <v>108.6</v>
      </c>
      <c r="DB10" s="32">
        <v>108.6</v>
      </c>
      <c r="DC10" s="32">
        <v>108.6</v>
      </c>
      <c r="DD10" s="32">
        <v>108.7</v>
      </c>
      <c r="DE10" s="32">
        <v>108.9</v>
      </c>
      <c r="DF10" s="32">
        <v>109</v>
      </c>
      <c r="DG10" s="32">
        <v>108.9</v>
      </c>
      <c r="DH10" s="32">
        <v>107.9</v>
      </c>
      <c r="DI10" s="32">
        <v>108.3</v>
      </c>
      <c r="DJ10" s="32">
        <v>108.5</v>
      </c>
      <c r="DK10" s="32">
        <v>107</v>
      </c>
      <c r="DL10" s="32">
        <v>105.5</v>
      </c>
      <c r="DM10" s="32">
        <v>105</v>
      </c>
      <c r="DN10" s="32">
        <v>105.2</v>
      </c>
      <c r="DO10" s="32">
        <v>105.2</v>
      </c>
      <c r="DP10" s="32">
        <v>105.4</v>
      </c>
      <c r="DQ10" s="32">
        <v>105.6</v>
      </c>
      <c r="DR10" s="32">
        <v>105.7</v>
      </c>
      <c r="DS10" s="32">
        <v>112.9</v>
      </c>
      <c r="DT10" s="32">
        <v>113.9</v>
      </c>
      <c r="DU10" s="32">
        <v>113.9</v>
      </c>
      <c r="DV10" s="32">
        <v>114</v>
      </c>
      <c r="DW10" s="32">
        <v>114.4</v>
      </c>
      <c r="DX10" s="32">
        <v>114.8</v>
      </c>
      <c r="DY10" s="32">
        <v>115</v>
      </c>
      <c r="DZ10" s="32">
        <v>115.1</v>
      </c>
      <c r="EA10" s="32">
        <v>114.7</v>
      </c>
      <c r="EB10" s="32">
        <v>114.7</v>
      </c>
      <c r="EC10" s="32">
        <v>114.7</v>
      </c>
      <c r="ED10" s="32">
        <v>114.2</v>
      </c>
      <c r="EE10" s="32">
        <v>110.1</v>
      </c>
      <c r="EF10" s="32">
        <v>109.6</v>
      </c>
      <c r="EG10" s="32">
        <v>110.1</v>
      </c>
      <c r="EH10" s="32">
        <v>110.7</v>
      </c>
      <c r="EI10" s="32">
        <v>110.3</v>
      </c>
      <c r="EJ10" s="32">
        <v>110.4</v>
      </c>
      <c r="EK10" s="32">
        <v>110.3</v>
      </c>
      <c r="EL10" s="32">
        <v>110.2</v>
      </c>
      <c r="EM10" s="32">
        <v>110.2</v>
      </c>
      <c r="EN10" s="32">
        <v>109.8</v>
      </c>
      <c r="EO10" s="32">
        <v>109.5</v>
      </c>
      <c r="EP10" s="32">
        <v>109.4</v>
      </c>
      <c r="EQ10" s="32">
        <v>105.2</v>
      </c>
      <c r="ER10" s="32">
        <v>105.5</v>
      </c>
      <c r="ES10" s="32">
        <v>104.7</v>
      </c>
      <c r="ET10" s="32">
        <v>103</v>
      </c>
      <c r="EU10" s="32">
        <v>101.7</v>
      </c>
      <c r="EV10" s="32">
        <v>100.5</v>
      </c>
      <c r="EW10" s="32">
        <v>100</v>
      </c>
      <c r="EX10" s="32">
        <v>98.6</v>
      </c>
      <c r="EY10" s="32">
        <v>97.6</v>
      </c>
      <c r="EZ10" s="32">
        <v>96.9</v>
      </c>
      <c r="FA10" s="32">
        <v>96.2</v>
      </c>
      <c r="FB10" s="32">
        <v>95.6</v>
      </c>
      <c r="FC10" s="32">
        <v>85</v>
      </c>
      <c r="FD10" s="32">
        <v>82.9</v>
      </c>
      <c r="FE10" s="32">
        <v>80.5</v>
      </c>
      <c r="FF10" s="32">
        <v>77.8</v>
      </c>
      <c r="FG10" s="32">
        <v>76.7</v>
      </c>
      <c r="FH10" s="32">
        <v>76.400000000000006</v>
      </c>
      <c r="FI10" s="32">
        <v>75.900000000000006</v>
      </c>
      <c r="FJ10" s="32">
        <v>76.2</v>
      </c>
      <c r="FK10" s="32">
        <v>76.5</v>
      </c>
      <c r="FL10" s="32">
        <v>77.8</v>
      </c>
      <c r="FM10" s="33">
        <v>78.8</v>
      </c>
      <c r="FN10" s="33">
        <v>80</v>
      </c>
      <c r="FO10" s="33">
        <v>86.9</v>
      </c>
      <c r="FP10" s="33">
        <v>90.6</v>
      </c>
      <c r="FQ10" s="33">
        <v>94.3</v>
      </c>
      <c r="FR10" s="33">
        <v>98.6</v>
      </c>
      <c r="FS10" s="33">
        <v>107</v>
      </c>
      <c r="FT10" s="33">
        <v>109.5</v>
      </c>
      <c r="FU10" s="33">
        <v>111.06504353701862</v>
      </c>
      <c r="FV10" s="33">
        <v>112.4</v>
      </c>
      <c r="FW10" s="33">
        <v>113.6</v>
      </c>
      <c r="FX10" s="33">
        <v>112.8</v>
      </c>
      <c r="FY10" s="33">
        <v>112.7</v>
      </c>
      <c r="FZ10" s="33">
        <v>112.58108245307258</v>
      </c>
      <c r="GA10" s="33">
        <v>134.30000000000001</v>
      </c>
      <c r="GB10" s="24">
        <v>132.69999999999999</v>
      </c>
      <c r="GC10" s="24">
        <v>132.4</v>
      </c>
      <c r="GD10" s="33">
        <v>131.9</v>
      </c>
      <c r="GE10" s="24">
        <v>131.9</v>
      </c>
      <c r="GF10" s="33">
        <v>131.1</v>
      </c>
      <c r="GG10" s="33">
        <v>130.1</v>
      </c>
      <c r="GH10" s="33">
        <v>129.69999999999999</v>
      </c>
      <c r="GI10" s="33">
        <v>129.52056977054102</v>
      </c>
      <c r="GJ10" s="33">
        <v>129.55951547289627</v>
      </c>
      <c r="GK10" s="33">
        <v>129.4</v>
      </c>
      <c r="GL10" s="33">
        <v>129.16944407402687</v>
      </c>
      <c r="GM10" s="33">
        <v>113.4</v>
      </c>
      <c r="GN10" s="33">
        <v>113.38833753324089</v>
      </c>
      <c r="GO10" s="33">
        <v>112.46990867196571</v>
      </c>
      <c r="GP10" s="33">
        <v>112.4496445785704</v>
      </c>
      <c r="GQ10" s="33">
        <v>112.662663236775</v>
      </c>
      <c r="GR10" s="33">
        <v>113.14496541513289</v>
      </c>
      <c r="GS10" s="33">
        <v>113.19582159615886</v>
      </c>
      <c r="GT10" s="24">
        <v>113.25738578749753</v>
      </c>
      <c r="GU10" s="24">
        <v>112.9516952774577</v>
      </c>
      <c r="GV10" s="24">
        <v>113.16126334524537</v>
      </c>
      <c r="GW10" s="24">
        <v>112.90758100137049</v>
      </c>
      <c r="GX10" s="24">
        <v>112.52472650302172</v>
      </c>
      <c r="GY10" s="24">
        <v>108.3</v>
      </c>
      <c r="GZ10" s="24">
        <v>107.6</v>
      </c>
      <c r="HA10" s="24">
        <v>108.2</v>
      </c>
      <c r="HB10" s="24">
        <v>108.4</v>
      </c>
      <c r="HC10" s="24">
        <v>107.634009222415</v>
      </c>
      <c r="HD10" s="33">
        <v>106.689756455165</v>
      </c>
      <c r="HE10" s="33">
        <v>106.770391963186</v>
      </c>
      <c r="HF10" s="33">
        <v>106.5</v>
      </c>
      <c r="HG10" s="33">
        <v>106.3</v>
      </c>
      <c r="HH10" s="33">
        <v>105.9</v>
      </c>
      <c r="HI10" s="33">
        <v>105.9</v>
      </c>
      <c r="HJ10" s="33">
        <v>105.87907046805699</v>
      </c>
      <c r="HK10" s="33">
        <v>107.352728821463</v>
      </c>
      <c r="HL10" s="33">
        <v>107.6</v>
      </c>
      <c r="HM10" s="33">
        <v>106.6</v>
      </c>
      <c r="HN10" s="33">
        <v>104</v>
      </c>
      <c r="HO10" s="33">
        <v>102.6</v>
      </c>
      <c r="HP10" s="33">
        <v>102.9</v>
      </c>
      <c r="HQ10" s="33">
        <v>102.8</v>
      </c>
      <c r="HR10" s="33">
        <v>103.1</v>
      </c>
      <c r="HS10" s="33">
        <v>104.3</v>
      </c>
      <c r="HT10" s="33">
        <v>105.3</v>
      </c>
      <c r="HU10" s="33">
        <v>105.5</v>
      </c>
      <c r="HV10" s="33">
        <v>106.2</v>
      </c>
      <c r="HW10" s="176">
        <v>106.6</v>
      </c>
      <c r="HX10" s="176">
        <v>108.5</v>
      </c>
      <c r="HY10" s="176">
        <v>109</v>
      </c>
      <c r="HZ10" s="176">
        <v>112.2</v>
      </c>
      <c r="IA10" s="176">
        <v>113.2</v>
      </c>
      <c r="IB10" s="176">
        <v>113</v>
      </c>
      <c r="IC10" s="176">
        <v>113</v>
      </c>
      <c r="ID10" s="176">
        <v>112.7</v>
      </c>
      <c r="IE10" s="176">
        <v>111</v>
      </c>
      <c r="IF10" s="176">
        <v>109.6</v>
      </c>
      <c r="IG10" s="176">
        <v>109.4</v>
      </c>
      <c r="IH10" s="176">
        <v>109.4</v>
      </c>
      <c r="II10" s="176">
        <v>106</v>
      </c>
    </row>
    <row r="11" spans="1:243" ht="15.75">
      <c r="A11" s="186"/>
      <c r="B11" s="8" t="str">
        <f>IF('0'!A1=1,"Запорізька","Zaporizhzhya")</f>
        <v>Запорізька</v>
      </c>
      <c r="C11" s="32">
        <v>113</v>
      </c>
      <c r="D11" s="32">
        <v>113.7</v>
      </c>
      <c r="E11" s="32">
        <v>116</v>
      </c>
      <c r="F11" s="32">
        <v>117.6</v>
      </c>
      <c r="G11" s="32">
        <v>116.5</v>
      </c>
      <c r="H11" s="32">
        <v>116.1</v>
      </c>
      <c r="I11" s="32">
        <v>115.9</v>
      </c>
      <c r="J11" s="32">
        <v>115.6</v>
      </c>
      <c r="K11" s="32">
        <v>115.6</v>
      </c>
      <c r="L11" s="32">
        <v>115.7</v>
      </c>
      <c r="M11" s="32">
        <v>115.9</v>
      </c>
      <c r="N11" s="32">
        <v>116.1</v>
      </c>
      <c r="O11" s="32">
        <v>123.28007988168181</v>
      </c>
      <c r="P11" s="32">
        <v>119.7</v>
      </c>
      <c r="Q11" s="32">
        <v>115.3</v>
      </c>
      <c r="R11" s="32">
        <v>114</v>
      </c>
      <c r="S11" s="32">
        <v>115</v>
      </c>
      <c r="T11" s="32">
        <v>115</v>
      </c>
      <c r="U11" s="32">
        <v>114</v>
      </c>
      <c r="V11" s="32">
        <v>114</v>
      </c>
      <c r="W11" s="32">
        <v>114.2</v>
      </c>
      <c r="X11" s="32">
        <v>114.2</v>
      </c>
      <c r="Y11" s="32">
        <v>114</v>
      </c>
      <c r="Z11" s="32">
        <v>113.5</v>
      </c>
      <c r="AA11" s="32">
        <v>118.24918128153311</v>
      </c>
      <c r="AB11" s="32">
        <v>118.2</v>
      </c>
      <c r="AC11" s="32">
        <v>121.1</v>
      </c>
      <c r="AD11" s="32">
        <v>122.3</v>
      </c>
      <c r="AE11" s="32">
        <v>121.4</v>
      </c>
      <c r="AF11" s="32">
        <v>121.3</v>
      </c>
      <c r="AG11" s="32">
        <v>121</v>
      </c>
      <c r="AH11" s="32">
        <v>120.3</v>
      </c>
      <c r="AI11" s="32">
        <v>119.8</v>
      </c>
      <c r="AJ11" s="32">
        <v>119.2</v>
      </c>
      <c r="AK11" s="32">
        <v>119.2</v>
      </c>
      <c r="AL11" s="32">
        <v>119.1</v>
      </c>
      <c r="AM11" s="32">
        <v>108.27303173630779</v>
      </c>
      <c r="AN11" s="32">
        <v>109.7</v>
      </c>
      <c r="AO11" s="32">
        <v>109.1</v>
      </c>
      <c r="AP11" s="32">
        <v>108.2</v>
      </c>
      <c r="AQ11" s="32">
        <v>109.3</v>
      </c>
      <c r="AR11" s="32">
        <v>109.4</v>
      </c>
      <c r="AS11" s="32">
        <v>109.5</v>
      </c>
      <c r="AT11" s="32">
        <v>109.7</v>
      </c>
      <c r="AU11" s="32">
        <v>109.8</v>
      </c>
      <c r="AV11" s="32">
        <v>110.3</v>
      </c>
      <c r="AW11" s="32">
        <v>110.7</v>
      </c>
      <c r="AX11" s="32">
        <v>111.4</v>
      </c>
      <c r="AY11" s="32">
        <v>116.7</v>
      </c>
      <c r="AZ11" s="32">
        <v>117.4</v>
      </c>
      <c r="BA11" s="32">
        <v>118.6</v>
      </c>
      <c r="BB11" s="32">
        <v>118.7</v>
      </c>
      <c r="BC11" s="32">
        <v>118</v>
      </c>
      <c r="BD11" s="32">
        <v>118.3</v>
      </c>
      <c r="BE11" s="32">
        <v>118.1</v>
      </c>
      <c r="BF11" s="32">
        <v>118.3</v>
      </c>
      <c r="BG11" s="32">
        <v>117.9</v>
      </c>
      <c r="BH11" s="32">
        <v>117.2</v>
      </c>
      <c r="BI11" s="32">
        <v>116.7</v>
      </c>
      <c r="BJ11" s="32">
        <v>116.5</v>
      </c>
      <c r="BK11" s="32">
        <v>111.8</v>
      </c>
      <c r="BL11" s="32">
        <v>111.7</v>
      </c>
      <c r="BM11" s="32">
        <v>111.1</v>
      </c>
      <c r="BN11" s="32">
        <v>112.2</v>
      </c>
      <c r="BO11" s="32">
        <v>112.3</v>
      </c>
      <c r="BP11" s="32">
        <v>112.1</v>
      </c>
      <c r="BQ11" s="32">
        <v>112.5</v>
      </c>
      <c r="BR11" s="32">
        <v>112.4</v>
      </c>
      <c r="BS11" s="32">
        <v>112.6</v>
      </c>
      <c r="BT11" s="32">
        <v>112.9</v>
      </c>
      <c r="BU11" s="32">
        <v>112.9</v>
      </c>
      <c r="BV11" s="32">
        <v>112.7</v>
      </c>
      <c r="BW11" s="32">
        <v>111.1</v>
      </c>
      <c r="BX11" s="32">
        <v>112.3</v>
      </c>
      <c r="BY11" s="32">
        <v>111</v>
      </c>
      <c r="BZ11" s="32">
        <v>109.3</v>
      </c>
      <c r="CA11" s="32">
        <v>107.8</v>
      </c>
      <c r="CB11" s="32">
        <v>106.9</v>
      </c>
      <c r="CC11" s="32">
        <v>106.3</v>
      </c>
      <c r="CD11" s="32">
        <v>105.8</v>
      </c>
      <c r="CE11" s="32">
        <v>105.4</v>
      </c>
      <c r="CF11" s="32">
        <v>104.8</v>
      </c>
      <c r="CG11" s="32">
        <v>103.8</v>
      </c>
      <c r="CH11" s="32">
        <v>102.7</v>
      </c>
      <c r="CI11" s="32">
        <v>84.5</v>
      </c>
      <c r="CJ11" s="32">
        <v>83.9</v>
      </c>
      <c r="CK11" s="32">
        <v>84.9</v>
      </c>
      <c r="CL11" s="32">
        <v>85.6</v>
      </c>
      <c r="CM11" s="32">
        <v>85.9</v>
      </c>
      <c r="CN11" s="32">
        <v>86.2</v>
      </c>
      <c r="CO11" s="32">
        <v>86.1</v>
      </c>
      <c r="CP11" s="32">
        <v>86</v>
      </c>
      <c r="CQ11" s="32">
        <v>86</v>
      </c>
      <c r="CR11" s="32">
        <v>86.1</v>
      </c>
      <c r="CS11" s="32">
        <v>86.6</v>
      </c>
      <c r="CT11" s="32">
        <v>87.4</v>
      </c>
      <c r="CU11" s="32">
        <v>104.3</v>
      </c>
      <c r="CV11" s="32">
        <v>102.9</v>
      </c>
      <c r="CW11" s="32">
        <v>104</v>
      </c>
      <c r="CX11" s="32">
        <v>104</v>
      </c>
      <c r="CY11" s="32">
        <v>105.7</v>
      </c>
      <c r="CZ11" s="32">
        <v>107.4</v>
      </c>
      <c r="DA11" s="32">
        <v>108.5</v>
      </c>
      <c r="DB11" s="32">
        <v>109</v>
      </c>
      <c r="DC11" s="32">
        <v>109.3</v>
      </c>
      <c r="DD11" s="32">
        <v>109.5</v>
      </c>
      <c r="DE11" s="32">
        <v>109.9</v>
      </c>
      <c r="DF11" s="32">
        <v>110.2</v>
      </c>
      <c r="DG11" s="32">
        <v>113.3</v>
      </c>
      <c r="DH11" s="32">
        <v>113.7</v>
      </c>
      <c r="DI11" s="32">
        <v>113</v>
      </c>
      <c r="DJ11" s="32">
        <v>112.2</v>
      </c>
      <c r="DK11" s="32">
        <v>111.1</v>
      </c>
      <c r="DL11" s="32">
        <v>109.5</v>
      </c>
      <c r="DM11" s="32">
        <v>108.9</v>
      </c>
      <c r="DN11" s="32">
        <v>109.1</v>
      </c>
      <c r="DO11" s="32">
        <v>109.5</v>
      </c>
      <c r="DP11" s="32">
        <v>109.9</v>
      </c>
      <c r="DQ11" s="32">
        <v>110</v>
      </c>
      <c r="DR11" s="32">
        <v>110</v>
      </c>
      <c r="DS11" s="32">
        <v>112.3</v>
      </c>
      <c r="DT11" s="32">
        <v>115.1</v>
      </c>
      <c r="DU11" s="32">
        <v>112.8</v>
      </c>
      <c r="DV11" s="32">
        <v>113.2</v>
      </c>
      <c r="DW11" s="32">
        <v>113.5</v>
      </c>
      <c r="DX11" s="32">
        <v>114</v>
      </c>
      <c r="DY11" s="32">
        <v>113.5</v>
      </c>
      <c r="DZ11" s="32">
        <v>113.3</v>
      </c>
      <c r="EA11" s="32">
        <v>112.8</v>
      </c>
      <c r="EB11" s="32">
        <v>112.5</v>
      </c>
      <c r="EC11" s="32">
        <v>112.5</v>
      </c>
      <c r="ED11" s="32">
        <v>112</v>
      </c>
      <c r="EE11" s="32">
        <v>109.4</v>
      </c>
      <c r="EF11" s="32">
        <v>109.8</v>
      </c>
      <c r="EG11" s="32">
        <v>110.1</v>
      </c>
      <c r="EH11" s="32">
        <v>110.2</v>
      </c>
      <c r="EI11" s="32">
        <v>109.7</v>
      </c>
      <c r="EJ11" s="32">
        <v>109.2</v>
      </c>
      <c r="EK11" s="32">
        <v>109</v>
      </c>
      <c r="EL11" s="32">
        <v>108.7</v>
      </c>
      <c r="EM11" s="32">
        <v>108.8</v>
      </c>
      <c r="EN11" s="32">
        <v>108.3</v>
      </c>
      <c r="EO11" s="32">
        <v>108</v>
      </c>
      <c r="EP11" s="32">
        <v>108.1</v>
      </c>
      <c r="EQ11" s="32">
        <v>106.6</v>
      </c>
      <c r="ER11" s="32">
        <v>102.6</v>
      </c>
      <c r="ES11" s="32">
        <v>104.2</v>
      </c>
      <c r="ET11" s="32">
        <v>103.2</v>
      </c>
      <c r="EU11" s="32">
        <v>101.9</v>
      </c>
      <c r="EV11" s="32">
        <v>100.9</v>
      </c>
      <c r="EW11" s="32">
        <v>100.5</v>
      </c>
      <c r="EX11" s="32">
        <v>99.6</v>
      </c>
      <c r="EY11" s="32">
        <v>98.6</v>
      </c>
      <c r="EZ11" s="32">
        <v>97.9</v>
      </c>
      <c r="FA11" s="32">
        <v>97.1</v>
      </c>
      <c r="FB11" s="32">
        <v>96.6</v>
      </c>
      <c r="FC11" s="32">
        <v>84</v>
      </c>
      <c r="FD11" s="32">
        <v>83.7</v>
      </c>
      <c r="FE11" s="32">
        <v>81.3</v>
      </c>
      <c r="FF11" s="32">
        <v>79.099999999999994</v>
      </c>
      <c r="FG11" s="32">
        <v>78.2</v>
      </c>
      <c r="FH11" s="32">
        <v>78</v>
      </c>
      <c r="FI11" s="32">
        <v>77.900000000000006</v>
      </c>
      <c r="FJ11" s="32">
        <v>78.2</v>
      </c>
      <c r="FK11" s="32">
        <v>78.7</v>
      </c>
      <c r="FL11" s="32">
        <v>79.5</v>
      </c>
      <c r="FM11" s="33">
        <v>80.2</v>
      </c>
      <c r="FN11" s="33">
        <v>80.8</v>
      </c>
      <c r="FO11" s="33">
        <v>87.7</v>
      </c>
      <c r="FP11" s="33">
        <v>91.3</v>
      </c>
      <c r="FQ11" s="33">
        <v>94.3</v>
      </c>
      <c r="FR11" s="33">
        <v>96.7</v>
      </c>
      <c r="FS11" s="33">
        <v>103.6</v>
      </c>
      <c r="FT11" s="33">
        <v>105.3</v>
      </c>
      <c r="FU11" s="33">
        <v>106.24154457846635</v>
      </c>
      <c r="FV11" s="33">
        <v>107.1</v>
      </c>
      <c r="FW11" s="33">
        <v>107.4</v>
      </c>
      <c r="FX11" s="33">
        <v>107.1</v>
      </c>
      <c r="FY11" s="33">
        <v>107</v>
      </c>
      <c r="FZ11" s="33">
        <v>107.26943028808802</v>
      </c>
      <c r="GA11" s="33">
        <v>118.4</v>
      </c>
      <c r="GB11" s="24">
        <v>116</v>
      </c>
      <c r="GC11" s="24">
        <v>115.9</v>
      </c>
      <c r="GD11" s="33">
        <v>116.8</v>
      </c>
      <c r="GE11" s="24">
        <v>116.7</v>
      </c>
      <c r="GF11" s="33">
        <v>116.6</v>
      </c>
      <c r="GG11" s="33">
        <v>116.5</v>
      </c>
      <c r="GH11" s="33">
        <v>116.2</v>
      </c>
      <c r="GI11" s="33">
        <v>116.16667429804338</v>
      </c>
      <c r="GJ11" s="33">
        <v>116.25883586464471</v>
      </c>
      <c r="GK11" s="33">
        <v>116.7</v>
      </c>
      <c r="GL11" s="33">
        <v>116.83995448827871</v>
      </c>
      <c r="GM11" s="33">
        <v>111.8</v>
      </c>
      <c r="GN11" s="33">
        <v>111.58674493532187</v>
      </c>
      <c r="GO11" s="33">
        <v>111.4392279151573</v>
      </c>
      <c r="GP11" s="33">
        <v>112.9225981158682</v>
      </c>
      <c r="GQ11" s="33">
        <v>113.83475493915623</v>
      </c>
      <c r="GR11" s="33">
        <v>114.01782085829643</v>
      </c>
      <c r="GS11" s="33">
        <v>113.9932825788395</v>
      </c>
      <c r="GT11" s="24">
        <v>114.27714792118917</v>
      </c>
      <c r="GU11" s="24">
        <v>114.54061701330578</v>
      </c>
      <c r="GV11" s="24">
        <v>114.77495095257831</v>
      </c>
      <c r="GW11" s="24">
        <v>114.78105586672393</v>
      </c>
      <c r="GX11" s="24">
        <v>114.805384622253</v>
      </c>
      <c r="GY11" s="24">
        <v>114.6</v>
      </c>
      <c r="GZ11" s="24">
        <v>113.7</v>
      </c>
      <c r="HA11" s="24">
        <v>114.6</v>
      </c>
      <c r="HB11" s="24">
        <v>113.6</v>
      </c>
      <c r="HC11" s="24">
        <v>112.681974273027</v>
      </c>
      <c r="HD11" s="33">
        <v>112.30870343126701</v>
      </c>
      <c r="HE11" s="33">
        <v>112.245562930745</v>
      </c>
      <c r="HF11" s="33">
        <v>111.9</v>
      </c>
      <c r="HG11" s="33">
        <v>111.7</v>
      </c>
      <c r="HH11" s="33">
        <v>111.6</v>
      </c>
      <c r="HI11" s="33">
        <v>111.6</v>
      </c>
      <c r="HJ11" s="33">
        <v>111.75457084107001</v>
      </c>
      <c r="HK11" s="33">
        <v>112.672900346113</v>
      </c>
      <c r="HL11" s="33">
        <v>113.5</v>
      </c>
      <c r="HM11" s="33">
        <v>111.7</v>
      </c>
      <c r="HN11" s="33">
        <v>109.1</v>
      </c>
      <c r="HO11" s="33">
        <v>108.1</v>
      </c>
      <c r="HP11" s="33">
        <v>107.8</v>
      </c>
      <c r="HQ11" s="33">
        <v>107.7</v>
      </c>
      <c r="HR11" s="33">
        <v>107.8</v>
      </c>
      <c r="HS11" s="33">
        <v>108.4</v>
      </c>
      <c r="HT11" s="33">
        <v>108.7</v>
      </c>
      <c r="HU11" s="33">
        <v>108.7</v>
      </c>
      <c r="HV11" s="33">
        <v>108.5</v>
      </c>
      <c r="HW11" s="176">
        <v>110.8</v>
      </c>
      <c r="HX11" s="176">
        <v>109.4</v>
      </c>
      <c r="HY11" s="176">
        <v>109.6</v>
      </c>
      <c r="HZ11" s="176">
        <v>111.3</v>
      </c>
      <c r="IA11" s="176">
        <v>111.9</v>
      </c>
      <c r="IB11" s="176">
        <v>111.6</v>
      </c>
      <c r="IC11" s="176">
        <v>111.1</v>
      </c>
      <c r="ID11" s="176">
        <v>111.1</v>
      </c>
      <c r="IE11" s="176">
        <v>110.6</v>
      </c>
      <c r="IF11" s="176">
        <v>109.6</v>
      </c>
      <c r="IG11" s="176">
        <v>109.3</v>
      </c>
      <c r="IH11" s="176">
        <v>109.7</v>
      </c>
      <c r="II11" s="176">
        <v>105.9</v>
      </c>
    </row>
    <row r="12" spans="1:243" ht="15.75">
      <c r="A12" s="186"/>
      <c r="B12" s="8" t="str">
        <f>IF('0'!A1=1,"Івано-Франківська","Ivano-Frankivsk")</f>
        <v>Івано-Франківська</v>
      </c>
      <c r="C12" s="32">
        <v>118.4</v>
      </c>
      <c r="D12" s="32">
        <v>119.6</v>
      </c>
      <c r="E12" s="32">
        <v>117.7</v>
      </c>
      <c r="F12" s="32">
        <v>118</v>
      </c>
      <c r="G12" s="32">
        <v>118.9</v>
      </c>
      <c r="H12" s="32">
        <v>119.4</v>
      </c>
      <c r="I12" s="32">
        <v>120.2</v>
      </c>
      <c r="J12" s="32">
        <v>120.3</v>
      </c>
      <c r="K12" s="32">
        <v>120.5</v>
      </c>
      <c r="L12" s="32">
        <v>120.8</v>
      </c>
      <c r="M12" s="32">
        <v>121</v>
      </c>
      <c r="N12" s="32">
        <v>121</v>
      </c>
      <c r="O12" s="32">
        <v>133.91140788825399</v>
      </c>
      <c r="P12" s="32">
        <v>124.7</v>
      </c>
      <c r="Q12" s="32">
        <v>121.8</v>
      </c>
      <c r="R12" s="32">
        <v>119.4</v>
      </c>
      <c r="S12" s="32">
        <v>120</v>
      </c>
      <c r="T12" s="32">
        <v>121.6</v>
      </c>
      <c r="U12" s="32">
        <v>121.3</v>
      </c>
      <c r="V12" s="32">
        <v>121.2</v>
      </c>
      <c r="W12" s="32">
        <v>121.2</v>
      </c>
      <c r="X12" s="32">
        <v>121.1</v>
      </c>
      <c r="Y12" s="32">
        <v>120.7</v>
      </c>
      <c r="Z12" s="32">
        <v>120.7</v>
      </c>
      <c r="AA12" s="32">
        <v>124.62606029096385</v>
      </c>
      <c r="AB12" s="32">
        <v>129.6</v>
      </c>
      <c r="AC12" s="32">
        <v>132</v>
      </c>
      <c r="AD12" s="32">
        <v>133.19999999999999</v>
      </c>
      <c r="AE12" s="32">
        <v>131.4</v>
      </c>
      <c r="AF12" s="32">
        <v>129.5</v>
      </c>
      <c r="AG12" s="32">
        <v>128.4</v>
      </c>
      <c r="AH12" s="32">
        <v>128.30000000000001</v>
      </c>
      <c r="AI12" s="32">
        <v>127.9</v>
      </c>
      <c r="AJ12" s="32">
        <v>127.6</v>
      </c>
      <c r="AK12" s="32">
        <v>127.6</v>
      </c>
      <c r="AL12" s="32">
        <v>127.4</v>
      </c>
      <c r="AM12" s="32">
        <v>118.59813133947038</v>
      </c>
      <c r="AN12" s="32">
        <v>121.3</v>
      </c>
      <c r="AO12" s="32">
        <v>121.7</v>
      </c>
      <c r="AP12" s="32">
        <v>121.9</v>
      </c>
      <c r="AQ12" s="32">
        <v>122.5</v>
      </c>
      <c r="AR12" s="32">
        <v>123.6</v>
      </c>
      <c r="AS12" s="32">
        <v>124.3</v>
      </c>
      <c r="AT12" s="32">
        <v>124.5</v>
      </c>
      <c r="AU12" s="32">
        <v>124.4</v>
      </c>
      <c r="AV12" s="32">
        <v>124.8</v>
      </c>
      <c r="AW12" s="32">
        <v>125.1</v>
      </c>
      <c r="AX12" s="32">
        <v>126.3</v>
      </c>
      <c r="AY12" s="32">
        <v>124.5</v>
      </c>
      <c r="AZ12" s="32">
        <v>122.7</v>
      </c>
      <c r="BA12" s="32">
        <v>123.9</v>
      </c>
      <c r="BB12" s="32">
        <v>125.6</v>
      </c>
      <c r="BC12" s="32">
        <v>124.9</v>
      </c>
      <c r="BD12" s="32">
        <v>123.3</v>
      </c>
      <c r="BE12" s="32">
        <v>123.1</v>
      </c>
      <c r="BF12" s="32">
        <v>122.7</v>
      </c>
      <c r="BG12" s="32">
        <v>122.7</v>
      </c>
      <c r="BH12" s="32">
        <v>121.8</v>
      </c>
      <c r="BI12" s="32">
        <v>121.1</v>
      </c>
      <c r="BJ12" s="32">
        <v>120</v>
      </c>
      <c r="BK12" s="32">
        <v>120.8</v>
      </c>
      <c r="BL12" s="32">
        <v>118.7</v>
      </c>
      <c r="BM12" s="32">
        <v>115.6</v>
      </c>
      <c r="BN12" s="32">
        <v>113.8</v>
      </c>
      <c r="BO12" s="32">
        <v>115</v>
      </c>
      <c r="BP12" s="32">
        <v>115.5</v>
      </c>
      <c r="BQ12" s="32">
        <v>115.9</v>
      </c>
      <c r="BR12" s="32">
        <v>115.8</v>
      </c>
      <c r="BS12" s="32">
        <v>115.2</v>
      </c>
      <c r="BT12" s="32">
        <v>115.6</v>
      </c>
      <c r="BU12" s="32">
        <v>115.6</v>
      </c>
      <c r="BV12" s="32">
        <v>115.4</v>
      </c>
      <c r="BW12" s="32">
        <v>111.3</v>
      </c>
      <c r="BX12" s="32">
        <v>112.7</v>
      </c>
      <c r="BY12" s="32">
        <v>111.9</v>
      </c>
      <c r="BZ12" s="32">
        <v>109.8</v>
      </c>
      <c r="CA12" s="32">
        <v>108.8</v>
      </c>
      <c r="CB12" s="32">
        <v>108</v>
      </c>
      <c r="CC12" s="32">
        <v>106.9</v>
      </c>
      <c r="CD12" s="32">
        <v>106.2</v>
      </c>
      <c r="CE12" s="32">
        <v>106.3</v>
      </c>
      <c r="CF12" s="32">
        <v>106.1</v>
      </c>
      <c r="CG12" s="32">
        <v>105.8</v>
      </c>
      <c r="CH12" s="32">
        <v>105.2</v>
      </c>
      <c r="CI12" s="32">
        <v>90.5</v>
      </c>
      <c r="CJ12" s="32">
        <v>90.7</v>
      </c>
      <c r="CK12" s="32">
        <v>91.2</v>
      </c>
      <c r="CL12" s="32">
        <v>91.9</v>
      </c>
      <c r="CM12" s="32">
        <v>91.9</v>
      </c>
      <c r="CN12" s="32">
        <v>92</v>
      </c>
      <c r="CO12" s="32">
        <v>91.8</v>
      </c>
      <c r="CP12" s="32">
        <v>91.7</v>
      </c>
      <c r="CQ12" s="32">
        <v>91.3</v>
      </c>
      <c r="CR12" s="32">
        <v>91</v>
      </c>
      <c r="CS12" s="32">
        <v>90.9</v>
      </c>
      <c r="CT12" s="32">
        <v>91.2</v>
      </c>
      <c r="CU12" s="32">
        <v>108.3</v>
      </c>
      <c r="CV12" s="32">
        <v>106.2</v>
      </c>
      <c r="CW12" s="32">
        <v>106.6</v>
      </c>
      <c r="CX12" s="32">
        <v>107</v>
      </c>
      <c r="CY12" s="32">
        <v>108.1</v>
      </c>
      <c r="CZ12" s="32">
        <v>110</v>
      </c>
      <c r="DA12" s="32">
        <v>111</v>
      </c>
      <c r="DB12" s="32">
        <v>111.3</v>
      </c>
      <c r="DC12" s="32">
        <v>111.8</v>
      </c>
      <c r="DD12" s="32">
        <v>111.8</v>
      </c>
      <c r="DE12" s="32">
        <v>112.2</v>
      </c>
      <c r="DF12" s="32">
        <v>112.6</v>
      </c>
      <c r="DG12" s="32">
        <v>109.6</v>
      </c>
      <c r="DH12" s="32">
        <v>110.9</v>
      </c>
      <c r="DI12" s="32">
        <v>110.8</v>
      </c>
      <c r="DJ12" s="32">
        <v>110.4</v>
      </c>
      <c r="DK12" s="32">
        <v>109.5</v>
      </c>
      <c r="DL12" s="32">
        <v>107.9</v>
      </c>
      <c r="DM12" s="32">
        <v>107.5</v>
      </c>
      <c r="DN12" s="32">
        <v>107.5</v>
      </c>
      <c r="DO12" s="32">
        <v>107.5</v>
      </c>
      <c r="DP12" s="32">
        <v>107.8</v>
      </c>
      <c r="DQ12" s="32">
        <v>108</v>
      </c>
      <c r="DR12" s="32">
        <v>108</v>
      </c>
      <c r="DS12" s="32">
        <v>116</v>
      </c>
      <c r="DT12" s="32">
        <v>115.5</v>
      </c>
      <c r="DU12" s="32">
        <v>115.5</v>
      </c>
      <c r="DV12" s="32">
        <v>115.9</v>
      </c>
      <c r="DW12" s="32">
        <v>116.4</v>
      </c>
      <c r="DX12" s="32">
        <v>116.7</v>
      </c>
      <c r="DY12" s="32">
        <v>116.4</v>
      </c>
      <c r="DZ12" s="32">
        <v>116.1</v>
      </c>
      <c r="EA12" s="32">
        <v>115.7</v>
      </c>
      <c r="EB12" s="32">
        <v>115.6</v>
      </c>
      <c r="EC12" s="32">
        <v>115.4</v>
      </c>
      <c r="ED12" s="32">
        <v>114.9</v>
      </c>
      <c r="EE12" s="32">
        <v>107.6</v>
      </c>
      <c r="EF12" s="32">
        <v>106.3</v>
      </c>
      <c r="EG12" s="32">
        <v>107.5</v>
      </c>
      <c r="EH12" s="32">
        <v>107.9</v>
      </c>
      <c r="EI12" s="32">
        <v>107.3</v>
      </c>
      <c r="EJ12" s="32">
        <v>107.3</v>
      </c>
      <c r="EK12" s="32">
        <v>107.4</v>
      </c>
      <c r="EL12" s="32">
        <v>107.2</v>
      </c>
      <c r="EM12" s="32">
        <v>106.9</v>
      </c>
      <c r="EN12" s="32">
        <v>106.6</v>
      </c>
      <c r="EO12" s="32">
        <v>106.5</v>
      </c>
      <c r="EP12" s="32">
        <v>106.6</v>
      </c>
      <c r="EQ12" s="32">
        <v>105.9</v>
      </c>
      <c r="ER12" s="32">
        <v>105.6</v>
      </c>
      <c r="ES12" s="32">
        <v>104.6</v>
      </c>
      <c r="ET12" s="32">
        <v>102.8</v>
      </c>
      <c r="EU12" s="32">
        <v>101.6</v>
      </c>
      <c r="EV12" s="32">
        <v>100.6</v>
      </c>
      <c r="EW12" s="32">
        <v>99.6</v>
      </c>
      <c r="EX12" s="32">
        <v>98.7</v>
      </c>
      <c r="EY12" s="32">
        <v>97.8</v>
      </c>
      <c r="EZ12" s="32">
        <v>97</v>
      </c>
      <c r="FA12" s="32">
        <v>96.1</v>
      </c>
      <c r="FB12" s="32">
        <v>95.2</v>
      </c>
      <c r="FC12" s="32">
        <v>82.3</v>
      </c>
      <c r="FD12" s="32">
        <v>82</v>
      </c>
      <c r="FE12" s="32">
        <v>79.3</v>
      </c>
      <c r="FF12" s="32">
        <v>76.7</v>
      </c>
      <c r="FG12" s="32">
        <v>75.3</v>
      </c>
      <c r="FH12" s="32">
        <v>74.400000000000006</v>
      </c>
      <c r="FI12" s="32">
        <v>73.900000000000006</v>
      </c>
      <c r="FJ12" s="32">
        <v>73.900000000000006</v>
      </c>
      <c r="FK12" s="32">
        <v>74.5</v>
      </c>
      <c r="FL12" s="32">
        <v>75.5</v>
      </c>
      <c r="FM12" s="33">
        <v>76.400000000000006</v>
      </c>
      <c r="FN12" s="33">
        <v>77.7</v>
      </c>
      <c r="FO12" s="33">
        <v>86.8</v>
      </c>
      <c r="FP12" s="33">
        <v>88.8</v>
      </c>
      <c r="FQ12" s="33">
        <v>91.8</v>
      </c>
      <c r="FR12" s="33">
        <v>95.8</v>
      </c>
      <c r="FS12" s="33">
        <v>103.7</v>
      </c>
      <c r="FT12" s="33">
        <v>106.5</v>
      </c>
      <c r="FU12" s="33">
        <v>108.40367198719632</v>
      </c>
      <c r="FV12" s="33">
        <v>109.6</v>
      </c>
      <c r="FW12" s="33">
        <v>110.6</v>
      </c>
      <c r="FX12" s="33">
        <v>110.1</v>
      </c>
      <c r="FY12" s="33">
        <v>109.9</v>
      </c>
      <c r="FZ12" s="33">
        <v>109.7312520531994</v>
      </c>
      <c r="GA12" s="33">
        <v>129.5</v>
      </c>
      <c r="GB12" s="24">
        <v>128</v>
      </c>
      <c r="GC12" s="24">
        <v>129.1</v>
      </c>
      <c r="GD12" s="33">
        <v>129.30000000000001</v>
      </c>
      <c r="GE12" s="24">
        <v>128.9</v>
      </c>
      <c r="GF12" s="33">
        <v>128.69999999999999</v>
      </c>
      <c r="GG12" s="33">
        <v>127.7</v>
      </c>
      <c r="GH12" s="33">
        <v>127.6</v>
      </c>
      <c r="GI12" s="33">
        <v>126.66869058060803</v>
      </c>
      <c r="GJ12" s="33">
        <v>126.67814250023288</v>
      </c>
      <c r="GK12" s="33">
        <v>126.6</v>
      </c>
      <c r="GL12" s="33">
        <v>126.13829261812226</v>
      </c>
      <c r="GM12" s="33">
        <v>112.2</v>
      </c>
      <c r="GN12" s="33">
        <v>112.20435185205811</v>
      </c>
      <c r="GO12" s="33">
        <v>110.38835144948736</v>
      </c>
      <c r="GP12" s="33">
        <v>110.76362873808108</v>
      </c>
      <c r="GQ12" s="33">
        <v>111.65431049508013</v>
      </c>
      <c r="GR12" s="33">
        <v>111.55771204773495</v>
      </c>
      <c r="GS12" s="33">
        <v>112.30294481353573</v>
      </c>
      <c r="GT12" s="24">
        <v>112.46196077573794</v>
      </c>
      <c r="GU12" s="24">
        <v>112.6930651442221</v>
      </c>
      <c r="GV12" s="24">
        <v>112.69863665397794</v>
      </c>
      <c r="GW12" s="24">
        <v>112.68318211653249</v>
      </c>
      <c r="GX12" s="24">
        <v>112.45032410278462</v>
      </c>
      <c r="GY12" s="24">
        <v>107.5</v>
      </c>
      <c r="GZ12" s="24">
        <v>109</v>
      </c>
      <c r="HA12" s="24">
        <v>109.6</v>
      </c>
      <c r="HB12" s="24">
        <v>109.8</v>
      </c>
      <c r="HC12" s="24">
        <v>108.89320080520601</v>
      </c>
      <c r="HD12" s="33">
        <v>108.381226766526</v>
      </c>
      <c r="HE12" s="33">
        <v>108.504167380518</v>
      </c>
      <c r="HF12" s="33">
        <v>108.1</v>
      </c>
      <c r="HG12" s="33">
        <v>108.1</v>
      </c>
      <c r="HH12" s="33">
        <v>108.3</v>
      </c>
      <c r="HI12" s="33">
        <v>108.3</v>
      </c>
      <c r="HJ12" s="33">
        <v>108.533340718208</v>
      </c>
      <c r="HK12" s="33">
        <v>112.22286864484801</v>
      </c>
      <c r="HL12" s="33">
        <v>111.2</v>
      </c>
      <c r="HM12" s="33">
        <v>110.2</v>
      </c>
      <c r="HN12" s="33">
        <v>106.7</v>
      </c>
      <c r="HO12" s="33">
        <v>105.6</v>
      </c>
      <c r="HP12" s="33">
        <v>106.8</v>
      </c>
      <c r="HQ12" s="33">
        <v>106.5</v>
      </c>
      <c r="HR12" s="33">
        <v>106.8</v>
      </c>
      <c r="HS12" s="33">
        <v>107.4</v>
      </c>
      <c r="HT12" s="33">
        <v>108.1</v>
      </c>
      <c r="HU12" s="33">
        <v>108.6</v>
      </c>
      <c r="HV12" s="33">
        <v>109.5</v>
      </c>
      <c r="HW12" s="176">
        <v>109.4</v>
      </c>
      <c r="HX12" s="176">
        <v>109.5</v>
      </c>
      <c r="HY12" s="176">
        <v>111.1</v>
      </c>
      <c r="HZ12" s="176">
        <v>115.3</v>
      </c>
      <c r="IA12" s="176">
        <v>115.9</v>
      </c>
      <c r="IB12" s="176">
        <v>114.3</v>
      </c>
      <c r="IC12" s="176">
        <v>113.9</v>
      </c>
      <c r="ID12" s="176">
        <v>113.1</v>
      </c>
      <c r="IE12" s="176">
        <v>112.3</v>
      </c>
      <c r="IF12" s="176">
        <v>111</v>
      </c>
      <c r="IG12" s="176">
        <v>110.3</v>
      </c>
      <c r="IH12" s="176">
        <v>109.8</v>
      </c>
      <c r="II12" s="176">
        <v>101.3</v>
      </c>
    </row>
    <row r="13" spans="1:243" ht="15.75">
      <c r="A13" s="186"/>
      <c r="B13" s="8" t="str">
        <f>IF('0'!A1=1,"Київська","Kyiv")</f>
        <v>Київська</v>
      </c>
      <c r="C13" s="32">
        <v>114.6</v>
      </c>
      <c r="D13" s="32">
        <v>117.8</v>
      </c>
      <c r="E13" s="32">
        <v>118.8</v>
      </c>
      <c r="F13" s="32">
        <v>118.5</v>
      </c>
      <c r="G13" s="32">
        <v>117</v>
      </c>
      <c r="H13" s="32">
        <v>116.7</v>
      </c>
      <c r="I13" s="32">
        <v>117.3</v>
      </c>
      <c r="J13" s="32">
        <v>116.6</v>
      </c>
      <c r="K13" s="32">
        <v>116.5</v>
      </c>
      <c r="L13" s="32">
        <v>116.3</v>
      </c>
      <c r="M13" s="32">
        <v>115.9</v>
      </c>
      <c r="N13" s="32">
        <v>115.9</v>
      </c>
      <c r="O13" s="32">
        <v>127.09240511097603</v>
      </c>
      <c r="P13" s="32">
        <v>119.7</v>
      </c>
      <c r="Q13" s="32">
        <v>118.1</v>
      </c>
      <c r="R13" s="32">
        <v>117.9</v>
      </c>
      <c r="S13" s="32">
        <v>117.9</v>
      </c>
      <c r="T13" s="32">
        <v>118.8</v>
      </c>
      <c r="U13" s="32">
        <v>118</v>
      </c>
      <c r="V13" s="32">
        <v>117.8</v>
      </c>
      <c r="W13" s="32">
        <v>118.1</v>
      </c>
      <c r="X13" s="32">
        <v>118</v>
      </c>
      <c r="Y13" s="32">
        <v>117.8</v>
      </c>
      <c r="Z13" s="32">
        <v>117.4</v>
      </c>
      <c r="AA13" s="32">
        <v>123.43007199638797</v>
      </c>
      <c r="AB13" s="32">
        <v>124.8</v>
      </c>
      <c r="AC13" s="32">
        <v>125.8</v>
      </c>
      <c r="AD13" s="32">
        <v>125.8</v>
      </c>
      <c r="AE13" s="32">
        <v>125</v>
      </c>
      <c r="AF13" s="32">
        <v>123.7</v>
      </c>
      <c r="AG13" s="32">
        <v>122.5</v>
      </c>
      <c r="AH13" s="32">
        <v>121.8</v>
      </c>
      <c r="AI13" s="32">
        <v>121.5</v>
      </c>
      <c r="AJ13" s="32">
        <v>121.1</v>
      </c>
      <c r="AK13" s="32">
        <v>120.9</v>
      </c>
      <c r="AL13" s="32">
        <v>120.8</v>
      </c>
      <c r="AM13" s="32">
        <v>110.98035365630334</v>
      </c>
      <c r="AN13" s="32">
        <v>114.2</v>
      </c>
      <c r="AO13" s="32">
        <v>113.7</v>
      </c>
      <c r="AP13" s="32">
        <v>114.3</v>
      </c>
      <c r="AQ13" s="32">
        <v>114.8</v>
      </c>
      <c r="AR13" s="32">
        <v>115.3</v>
      </c>
      <c r="AS13" s="32">
        <v>116.3</v>
      </c>
      <c r="AT13" s="32">
        <v>116.8</v>
      </c>
      <c r="AU13" s="32">
        <v>116.8</v>
      </c>
      <c r="AV13" s="32">
        <v>118</v>
      </c>
      <c r="AW13" s="32">
        <v>118.4</v>
      </c>
      <c r="AX13" s="32">
        <v>119.4</v>
      </c>
      <c r="AY13" s="32">
        <v>117.7</v>
      </c>
      <c r="AZ13" s="32">
        <v>118.9</v>
      </c>
      <c r="BA13" s="32">
        <v>121</v>
      </c>
      <c r="BB13" s="32">
        <v>121.5</v>
      </c>
      <c r="BC13" s="32">
        <v>121.8</v>
      </c>
      <c r="BD13" s="32">
        <v>121.4</v>
      </c>
      <c r="BE13" s="32">
        <v>120.8</v>
      </c>
      <c r="BF13" s="32">
        <v>120.5</v>
      </c>
      <c r="BG13" s="32">
        <v>120</v>
      </c>
      <c r="BH13" s="32">
        <v>118.5</v>
      </c>
      <c r="BI13" s="32">
        <v>117.9</v>
      </c>
      <c r="BJ13" s="32">
        <v>117.4</v>
      </c>
      <c r="BK13" s="32">
        <v>114.8</v>
      </c>
      <c r="BL13" s="32">
        <v>113.7</v>
      </c>
      <c r="BM13" s="32">
        <v>113</v>
      </c>
      <c r="BN13" s="32">
        <v>112.1</v>
      </c>
      <c r="BO13" s="32">
        <v>112.3</v>
      </c>
      <c r="BP13" s="32">
        <v>112.7</v>
      </c>
      <c r="BQ13" s="32">
        <v>113.4</v>
      </c>
      <c r="BR13" s="32">
        <v>113.6</v>
      </c>
      <c r="BS13" s="32">
        <v>113.9</v>
      </c>
      <c r="BT13" s="32">
        <v>114.4</v>
      </c>
      <c r="BU13" s="32">
        <v>114.5</v>
      </c>
      <c r="BV13" s="32">
        <v>114.2</v>
      </c>
      <c r="BW13" s="32">
        <v>117.7</v>
      </c>
      <c r="BX13" s="32">
        <v>118.8</v>
      </c>
      <c r="BY13" s="32">
        <v>117.2</v>
      </c>
      <c r="BZ13" s="32">
        <v>115.3</v>
      </c>
      <c r="CA13" s="32">
        <v>114.4</v>
      </c>
      <c r="CB13" s="32">
        <v>112.8</v>
      </c>
      <c r="CC13" s="32">
        <v>111.6</v>
      </c>
      <c r="CD13" s="32">
        <v>110.7</v>
      </c>
      <c r="CE13" s="32">
        <v>110.3</v>
      </c>
      <c r="CF13" s="32">
        <v>109.8</v>
      </c>
      <c r="CG13" s="32">
        <v>108.8</v>
      </c>
      <c r="CH13" s="32">
        <v>107.7</v>
      </c>
      <c r="CI13" s="32">
        <v>89.4</v>
      </c>
      <c r="CJ13" s="32">
        <v>88.9</v>
      </c>
      <c r="CK13" s="32">
        <v>88.7</v>
      </c>
      <c r="CL13" s="32">
        <v>89.6</v>
      </c>
      <c r="CM13" s="32">
        <v>89.4</v>
      </c>
      <c r="CN13" s="32">
        <v>90.3</v>
      </c>
      <c r="CO13" s="32">
        <v>90.8</v>
      </c>
      <c r="CP13" s="32">
        <v>90.8</v>
      </c>
      <c r="CQ13" s="32">
        <v>90.8</v>
      </c>
      <c r="CR13" s="32">
        <v>90.8</v>
      </c>
      <c r="CS13" s="32">
        <v>91.2</v>
      </c>
      <c r="CT13" s="32">
        <v>92.3</v>
      </c>
      <c r="CU13" s="32">
        <v>102.5</v>
      </c>
      <c r="CV13" s="32">
        <v>102.5</v>
      </c>
      <c r="CW13" s="32">
        <v>103.3</v>
      </c>
      <c r="CX13" s="32">
        <v>103.9</v>
      </c>
      <c r="CY13" s="32">
        <v>105.7</v>
      </c>
      <c r="CZ13" s="32">
        <v>106.7</v>
      </c>
      <c r="DA13" s="32">
        <v>107.1</v>
      </c>
      <c r="DB13" s="32">
        <v>107.7</v>
      </c>
      <c r="DC13" s="32">
        <v>108.1</v>
      </c>
      <c r="DD13" s="32">
        <v>108.4</v>
      </c>
      <c r="DE13" s="32">
        <v>108.6</v>
      </c>
      <c r="DF13" s="32">
        <v>108.5</v>
      </c>
      <c r="DG13" s="32">
        <v>114.8</v>
      </c>
      <c r="DH13" s="32">
        <v>115.9</v>
      </c>
      <c r="DI13" s="32">
        <v>117.4</v>
      </c>
      <c r="DJ13" s="32">
        <v>116.2</v>
      </c>
      <c r="DK13" s="32">
        <v>113.9</v>
      </c>
      <c r="DL13" s="32">
        <v>112.7</v>
      </c>
      <c r="DM13" s="32">
        <v>112</v>
      </c>
      <c r="DN13" s="32">
        <v>112.2</v>
      </c>
      <c r="DO13" s="32">
        <v>112.7</v>
      </c>
      <c r="DP13" s="32">
        <v>112.7</v>
      </c>
      <c r="DQ13" s="32">
        <v>112.9</v>
      </c>
      <c r="DR13" s="32">
        <v>113.3</v>
      </c>
      <c r="DS13" s="32">
        <v>116.7</v>
      </c>
      <c r="DT13" s="32">
        <v>115.9</v>
      </c>
      <c r="DU13" s="32">
        <v>113.2</v>
      </c>
      <c r="DV13" s="32">
        <v>114.3</v>
      </c>
      <c r="DW13" s="32">
        <v>115.6</v>
      </c>
      <c r="DX13" s="32">
        <v>115.6</v>
      </c>
      <c r="DY13" s="32">
        <v>115.5</v>
      </c>
      <c r="DZ13" s="32">
        <v>115.9</v>
      </c>
      <c r="EA13" s="32">
        <v>114.8</v>
      </c>
      <c r="EB13" s="32">
        <v>114.9</v>
      </c>
      <c r="EC13" s="32">
        <v>114.9</v>
      </c>
      <c r="ED13" s="32">
        <v>114.4</v>
      </c>
      <c r="EE13" s="32">
        <v>113.1</v>
      </c>
      <c r="EF13" s="32">
        <v>113</v>
      </c>
      <c r="EG13" s="32">
        <v>114.6</v>
      </c>
      <c r="EH13" s="32">
        <v>114.5</v>
      </c>
      <c r="EI13" s="32">
        <v>112.6</v>
      </c>
      <c r="EJ13" s="32">
        <v>111.5</v>
      </c>
      <c r="EK13" s="32">
        <v>110.9</v>
      </c>
      <c r="EL13" s="32">
        <v>109.5</v>
      </c>
      <c r="EM13" s="32">
        <v>108.8</v>
      </c>
      <c r="EN13" s="32">
        <v>108.2</v>
      </c>
      <c r="EO13" s="32">
        <v>107.6</v>
      </c>
      <c r="EP13" s="32">
        <v>107.2</v>
      </c>
      <c r="EQ13" s="32">
        <v>99.8</v>
      </c>
      <c r="ER13" s="32">
        <v>98.9</v>
      </c>
      <c r="ES13" s="32">
        <v>97.9</v>
      </c>
      <c r="ET13" s="32">
        <v>96.6</v>
      </c>
      <c r="EU13" s="32">
        <v>95.5</v>
      </c>
      <c r="EV13" s="32">
        <v>94.8</v>
      </c>
      <c r="EW13" s="32">
        <v>94.5</v>
      </c>
      <c r="EX13" s="32">
        <v>93.7</v>
      </c>
      <c r="EY13" s="32">
        <v>93.3</v>
      </c>
      <c r="EZ13" s="32">
        <v>92.7</v>
      </c>
      <c r="FA13" s="32">
        <v>92</v>
      </c>
      <c r="FB13" s="32">
        <v>91.8</v>
      </c>
      <c r="FC13" s="32">
        <v>81.2</v>
      </c>
      <c r="FD13" s="32">
        <v>80.099999999999994</v>
      </c>
      <c r="FE13" s="32">
        <v>77.400000000000006</v>
      </c>
      <c r="FF13" s="32">
        <v>74.7</v>
      </c>
      <c r="FG13" s="32">
        <v>74.2</v>
      </c>
      <c r="FH13" s="32">
        <v>74.2</v>
      </c>
      <c r="FI13" s="32">
        <v>73.900000000000006</v>
      </c>
      <c r="FJ13" s="32">
        <v>74.3</v>
      </c>
      <c r="FK13" s="32">
        <v>74.7</v>
      </c>
      <c r="FL13" s="32">
        <v>75.7</v>
      </c>
      <c r="FM13" s="33">
        <v>76.7</v>
      </c>
      <c r="FN13" s="33">
        <v>78</v>
      </c>
      <c r="FO13" s="33">
        <v>91</v>
      </c>
      <c r="FP13" s="33">
        <v>93</v>
      </c>
      <c r="FQ13" s="33">
        <v>97.2</v>
      </c>
      <c r="FR13" s="33">
        <v>100.9</v>
      </c>
      <c r="FS13" s="33">
        <v>108.1</v>
      </c>
      <c r="FT13" s="33">
        <v>110.3</v>
      </c>
      <c r="FU13" s="33">
        <v>112.24907584402972</v>
      </c>
      <c r="FV13" s="33">
        <v>112.8</v>
      </c>
      <c r="FW13" s="33">
        <v>113.5</v>
      </c>
      <c r="FX13" s="33">
        <v>113.3</v>
      </c>
      <c r="FY13" s="33">
        <v>112.8</v>
      </c>
      <c r="FZ13" s="33">
        <v>112.06158720276191</v>
      </c>
      <c r="GA13" s="33">
        <v>121.5</v>
      </c>
      <c r="GB13" s="24">
        <v>120.8</v>
      </c>
      <c r="GC13" s="24">
        <v>121</v>
      </c>
      <c r="GD13" s="33">
        <v>120.5</v>
      </c>
      <c r="GE13" s="24">
        <v>121</v>
      </c>
      <c r="GF13" s="33">
        <v>121.1</v>
      </c>
      <c r="GG13" s="33">
        <v>120.2</v>
      </c>
      <c r="GH13" s="33">
        <v>120.1</v>
      </c>
      <c r="GI13" s="33">
        <v>119.63525649710462</v>
      </c>
      <c r="GJ13" s="33">
        <v>119.37359093546185</v>
      </c>
      <c r="GK13" s="33">
        <v>119.5</v>
      </c>
      <c r="GL13" s="33">
        <v>119.48567322732096</v>
      </c>
      <c r="GM13" s="33">
        <v>115.3</v>
      </c>
      <c r="GN13" s="33">
        <v>112.96125174253791</v>
      </c>
      <c r="GO13" s="33">
        <v>110.44707494700548</v>
      </c>
      <c r="GP13" s="33">
        <v>111.52608718036632</v>
      </c>
      <c r="GQ13" s="33">
        <v>111.98309358954297</v>
      </c>
      <c r="GR13" s="33">
        <v>112.01809181552898</v>
      </c>
      <c r="GS13" s="33">
        <v>112.67591321279214</v>
      </c>
      <c r="GT13" s="24">
        <v>113.13395200392667</v>
      </c>
      <c r="GU13" s="24">
        <v>113.40995384607098</v>
      </c>
      <c r="GV13" s="24">
        <v>113.54838088420998</v>
      </c>
      <c r="GW13" s="24">
        <v>113.56995901435052</v>
      </c>
      <c r="GX13" s="24">
        <v>113.82460431045551</v>
      </c>
      <c r="GY13" s="24">
        <v>109.2</v>
      </c>
      <c r="GZ13" s="24">
        <v>110.5</v>
      </c>
      <c r="HA13" s="24">
        <v>111.7</v>
      </c>
      <c r="HB13" s="24">
        <v>112.4</v>
      </c>
      <c r="HC13" s="24">
        <v>112.23566615265</v>
      </c>
      <c r="HD13" s="33">
        <v>111.462568453236</v>
      </c>
      <c r="HE13" s="33">
        <v>111.66387994889701</v>
      </c>
      <c r="HF13" s="33">
        <v>111.5</v>
      </c>
      <c r="HG13" s="33">
        <v>111.7</v>
      </c>
      <c r="HH13" s="33">
        <v>111.9</v>
      </c>
      <c r="HI13" s="33">
        <v>112</v>
      </c>
      <c r="HJ13" s="33">
        <v>112.211955523049</v>
      </c>
      <c r="HK13" s="33">
        <v>112.369183886339</v>
      </c>
      <c r="HL13" s="33">
        <v>112.2</v>
      </c>
      <c r="HM13" s="33">
        <v>111.4</v>
      </c>
      <c r="HN13" s="33">
        <v>108.4</v>
      </c>
      <c r="HO13" s="33">
        <v>106.4</v>
      </c>
      <c r="HP13" s="33">
        <v>105.9</v>
      </c>
      <c r="HQ13" s="33">
        <v>105.1</v>
      </c>
      <c r="HR13" s="33">
        <v>105.1</v>
      </c>
      <c r="HS13" s="33">
        <v>105.1</v>
      </c>
      <c r="HT13" s="33">
        <v>105.8</v>
      </c>
      <c r="HU13" s="33">
        <v>105.6</v>
      </c>
      <c r="HV13" s="33">
        <v>105.3</v>
      </c>
      <c r="HW13" s="176">
        <v>105.2</v>
      </c>
      <c r="HX13" s="176">
        <v>105</v>
      </c>
      <c r="HY13" s="176">
        <v>105</v>
      </c>
      <c r="HZ13" s="176">
        <v>107.9</v>
      </c>
      <c r="IA13" s="176">
        <v>109.5</v>
      </c>
      <c r="IB13" s="176">
        <v>110.1</v>
      </c>
      <c r="IC13" s="176">
        <v>110</v>
      </c>
      <c r="ID13" s="176">
        <v>109.8</v>
      </c>
      <c r="IE13" s="176">
        <v>109.7</v>
      </c>
      <c r="IF13" s="176">
        <v>108.8</v>
      </c>
      <c r="IG13" s="176">
        <v>108.8</v>
      </c>
      <c r="IH13" s="176">
        <v>109</v>
      </c>
      <c r="II13" s="176">
        <v>108.4</v>
      </c>
    </row>
    <row r="14" spans="1:243" ht="15.75">
      <c r="A14" s="186"/>
      <c r="B14" s="8" t="str">
        <f>IF('0'!A1=1,"Кіровоградська","Kirovohrad")</f>
        <v>Кіровоградська</v>
      </c>
      <c r="C14" s="32">
        <v>119.3</v>
      </c>
      <c r="D14" s="32">
        <v>120.6</v>
      </c>
      <c r="E14" s="32">
        <v>122.8</v>
      </c>
      <c r="F14" s="32">
        <v>122.6</v>
      </c>
      <c r="G14" s="32">
        <v>122.6</v>
      </c>
      <c r="H14" s="32">
        <v>123.2</v>
      </c>
      <c r="I14" s="32">
        <v>124.4</v>
      </c>
      <c r="J14" s="32">
        <v>123.8</v>
      </c>
      <c r="K14" s="32">
        <v>124.3</v>
      </c>
      <c r="L14" s="32">
        <v>124.1</v>
      </c>
      <c r="M14" s="32">
        <v>123.7</v>
      </c>
      <c r="N14" s="32">
        <v>123.3</v>
      </c>
      <c r="O14" s="32">
        <v>127.09639301201783</v>
      </c>
      <c r="P14" s="32">
        <v>121.2</v>
      </c>
      <c r="Q14" s="32">
        <v>117.4</v>
      </c>
      <c r="R14" s="32">
        <v>117.2</v>
      </c>
      <c r="S14" s="32">
        <v>117.7</v>
      </c>
      <c r="T14" s="32">
        <v>118.6</v>
      </c>
      <c r="U14" s="32">
        <v>117.6</v>
      </c>
      <c r="V14" s="32">
        <v>117.3</v>
      </c>
      <c r="W14" s="32">
        <v>117.4</v>
      </c>
      <c r="X14" s="32">
        <v>117.2</v>
      </c>
      <c r="Y14" s="32">
        <v>116.8</v>
      </c>
      <c r="Z14" s="32">
        <v>116.4</v>
      </c>
      <c r="AA14" s="32">
        <v>118.21722309842518</v>
      </c>
      <c r="AB14" s="32">
        <v>121.9</v>
      </c>
      <c r="AC14" s="32">
        <v>123.8</v>
      </c>
      <c r="AD14" s="32">
        <v>124</v>
      </c>
      <c r="AE14" s="32">
        <v>123.5</v>
      </c>
      <c r="AF14" s="32">
        <v>122.5</v>
      </c>
      <c r="AG14" s="32">
        <v>121.4</v>
      </c>
      <c r="AH14" s="32">
        <v>121</v>
      </c>
      <c r="AI14" s="32">
        <v>120.7</v>
      </c>
      <c r="AJ14" s="32">
        <v>120.4</v>
      </c>
      <c r="AK14" s="32">
        <v>120.5</v>
      </c>
      <c r="AL14" s="32">
        <v>120.2</v>
      </c>
      <c r="AM14" s="32">
        <v>115.39958226866423</v>
      </c>
      <c r="AN14" s="32">
        <v>114</v>
      </c>
      <c r="AO14" s="32">
        <v>113.2</v>
      </c>
      <c r="AP14" s="32">
        <v>113.7</v>
      </c>
      <c r="AQ14" s="32">
        <v>114.7</v>
      </c>
      <c r="AR14" s="32">
        <v>115.2</v>
      </c>
      <c r="AS14" s="32">
        <v>116.2</v>
      </c>
      <c r="AT14" s="32">
        <v>116.5</v>
      </c>
      <c r="AU14" s="32">
        <v>116.7</v>
      </c>
      <c r="AV14" s="32">
        <v>117.6</v>
      </c>
      <c r="AW14" s="32">
        <v>118.3</v>
      </c>
      <c r="AX14" s="32">
        <v>119.7</v>
      </c>
      <c r="AY14" s="32">
        <v>123.3</v>
      </c>
      <c r="AZ14" s="32">
        <v>124.8</v>
      </c>
      <c r="BA14" s="32">
        <v>127.1</v>
      </c>
      <c r="BB14" s="32">
        <v>127.5</v>
      </c>
      <c r="BC14" s="32">
        <v>127.2</v>
      </c>
      <c r="BD14" s="32">
        <v>126.4</v>
      </c>
      <c r="BE14" s="32">
        <v>125.9</v>
      </c>
      <c r="BF14" s="32">
        <v>125.6</v>
      </c>
      <c r="BG14" s="32">
        <v>124.8</v>
      </c>
      <c r="BH14" s="32">
        <v>123.8</v>
      </c>
      <c r="BI14" s="32">
        <v>122.8</v>
      </c>
      <c r="BJ14" s="32">
        <v>121.9</v>
      </c>
      <c r="BK14" s="32">
        <v>118.5</v>
      </c>
      <c r="BL14" s="32">
        <v>117.8</v>
      </c>
      <c r="BM14" s="32">
        <v>114.8</v>
      </c>
      <c r="BN14" s="32">
        <v>113.8</v>
      </c>
      <c r="BO14" s="32">
        <v>113.5</v>
      </c>
      <c r="BP14" s="32">
        <v>113.7</v>
      </c>
      <c r="BQ14" s="32">
        <v>114.4</v>
      </c>
      <c r="BR14" s="32">
        <v>114.3</v>
      </c>
      <c r="BS14" s="32">
        <v>114.1</v>
      </c>
      <c r="BT14" s="32">
        <v>114.6</v>
      </c>
      <c r="BU14" s="32">
        <v>114.8</v>
      </c>
      <c r="BV14" s="32">
        <v>114.3</v>
      </c>
      <c r="BW14" s="32">
        <v>118.5</v>
      </c>
      <c r="BX14" s="32">
        <v>119.7</v>
      </c>
      <c r="BY14" s="32">
        <v>117.9</v>
      </c>
      <c r="BZ14" s="32">
        <v>115.8</v>
      </c>
      <c r="CA14" s="32">
        <v>114.2</v>
      </c>
      <c r="CB14" s="32">
        <v>113.2</v>
      </c>
      <c r="CC14" s="32">
        <v>112.3</v>
      </c>
      <c r="CD14" s="32">
        <v>111.6</v>
      </c>
      <c r="CE14" s="32">
        <v>111.4</v>
      </c>
      <c r="CF14" s="32">
        <v>110.7</v>
      </c>
      <c r="CG14" s="32">
        <v>109.8</v>
      </c>
      <c r="CH14" s="32">
        <v>108.8</v>
      </c>
      <c r="CI14" s="32">
        <v>88.8</v>
      </c>
      <c r="CJ14" s="32">
        <v>88.3</v>
      </c>
      <c r="CK14" s="32">
        <v>90</v>
      </c>
      <c r="CL14" s="32">
        <v>91.8</v>
      </c>
      <c r="CM14" s="32">
        <v>92.9</v>
      </c>
      <c r="CN14" s="32">
        <v>93.5</v>
      </c>
      <c r="CO14" s="32">
        <v>93.5</v>
      </c>
      <c r="CP14" s="32">
        <v>93.5</v>
      </c>
      <c r="CQ14" s="32">
        <v>93.5</v>
      </c>
      <c r="CR14" s="32">
        <v>93.4</v>
      </c>
      <c r="CS14" s="32">
        <v>93.9</v>
      </c>
      <c r="CT14" s="32">
        <v>95</v>
      </c>
      <c r="CU14" s="32">
        <v>110.2</v>
      </c>
      <c r="CV14" s="32">
        <v>108.7</v>
      </c>
      <c r="CW14" s="32">
        <v>108.2</v>
      </c>
      <c r="CX14" s="32">
        <v>108.5</v>
      </c>
      <c r="CY14" s="32">
        <v>109.9</v>
      </c>
      <c r="CZ14" s="32">
        <v>111.2</v>
      </c>
      <c r="DA14" s="32">
        <v>111.5</v>
      </c>
      <c r="DB14" s="32">
        <v>111.5</v>
      </c>
      <c r="DC14" s="32">
        <v>111.7</v>
      </c>
      <c r="DD14" s="32">
        <v>111.6</v>
      </c>
      <c r="DE14" s="32">
        <v>111.6</v>
      </c>
      <c r="DF14" s="32">
        <v>111</v>
      </c>
      <c r="DG14" s="32">
        <v>108.4</v>
      </c>
      <c r="DH14" s="32">
        <v>109.1</v>
      </c>
      <c r="DI14" s="32">
        <v>109.9</v>
      </c>
      <c r="DJ14" s="32">
        <v>109</v>
      </c>
      <c r="DK14" s="32">
        <v>107.5</v>
      </c>
      <c r="DL14" s="32">
        <v>106.1</v>
      </c>
      <c r="DM14" s="32">
        <v>105.9</v>
      </c>
      <c r="DN14" s="32">
        <v>106.3</v>
      </c>
      <c r="DO14" s="32">
        <v>106.7</v>
      </c>
      <c r="DP14" s="32">
        <v>107.1</v>
      </c>
      <c r="DQ14" s="32">
        <v>107.7</v>
      </c>
      <c r="DR14" s="32">
        <v>108.1</v>
      </c>
      <c r="DS14" s="32">
        <v>116.2</v>
      </c>
      <c r="DT14" s="32">
        <v>115.8</v>
      </c>
      <c r="DU14" s="32">
        <v>115.8</v>
      </c>
      <c r="DV14" s="32">
        <v>116.1</v>
      </c>
      <c r="DW14" s="32">
        <v>117.1</v>
      </c>
      <c r="DX14" s="32">
        <v>117.5</v>
      </c>
      <c r="DY14" s="32">
        <v>117.1</v>
      </c>
      <c r="DZ14" s="32">
        <v>116.6</v>
      </c>
      <c r="EA14" s="32">
        <v>116.1</v>
      </c>
      <c r="EB14" s="32">
        <v>115.9</v>
      </c>
      <c r="EC14" s="32">
        <v>115.7</v>
      </c>
      <c r="ED14" s="32">
        <v>115.3</v>
      </c>
      <c r="EE14" s="32">
        <v>110.2</v>
      </c>
      <c r="EF14" s="32">
        <v>109.8</v>
      </c>
      <c r="EG14" s="32">
        <v>109.9</v>
      </c>
      <c r="EH14" s="32">
        <v>110.5</v>
      </c>
      <c r="EI14" s="32">
        <v>110</v>
      </c>
      <c r="EJ14" s="32">
        <v>109.8</v>
      </c>
      <c r="EK14" s="32">
        <v>110.1</v>
      </c>
      <c r="EL14" s="32">
        <v>109.9</v>
      </c>
      <c r="EM14" s="32">
        <v>109.2</v>
      </c>
      <c r="EN14" s="32">
        <v>109.1</v>
      </c>
      <c r="EO14" s="32">
        <v>108.9</v>
      </c>
      <c r="EP14" s="32">
        <v>109</v>
      </c>
      <c r="EQ14" s="32">
        <v>106.4</v>
      </c>
      <c r="ER14" s="32">
        <v>105.7</v>
      </c>
      <c r="ES14" s="32">
        <v>104.7</v>
      </c>
      <c r="ET14" s="32">
        <v>102.8</v>
      </c>
      <c r="EU14" s="32">
        <v>101</v>
      </c>
      <c r="EV14" s="32">
        <v>100.2</v>
      </c>
      <c r="EW14" s="32">
        <v>99.5</v>
      </c>
      <c r="EX14" s="32">
        <v>98.4</v>
      </c>
      <c r="EY14" s="32">
        <v>98.1</v>
      </c>
      <c r="EZ14" s="32">
        <v>97</v>
      </c>
      <c r="FA14" s="32">
        <v>96</v>
      </c>
      <c r="FB14" s="32">
        <v>94.8</v>
      </c>
      <c r="FC14" s="32">
        <v>82.1</v>
      </c>
      <c r="FD14" s="32">
        <v>81.2</v>
      </c>
      <c r="FE14" s="32">
        <v>79.3</v>
      </c>
      <c r="FF14" s="32">
        <v>76.900000000000006</v>
      </c>
      <c r="FG14" s="32">
        <v>75.8</v>
      </c>
      <c r="FH14" s="32">
        <v>74.900000000000006</v>
      </c>
      <c r="FI14" s="32">
        <v>74.7</v>
      </c>
      <c r="FJ14" s="32">
        <v>75.099999999999994</v>
      </c>
      <c r="FK14" s="32">
        <v>75.400000000000006</v>
      </c>
      <c r="FL14" s="32">
        <v>76.599999999999994</v>
      </c>
      <c r="FM14" s="33">
        <v>77.5</v>
      </c>
      <c r="FN14" s="33">
        <v>78.8</v>
      </c>
      <c r="FO14" s="33">
        <v>84.8</v>
      </c>
      <c r="FP14" s="33">
        <v>87.4</v>
      </c>
      <c r="FQ14" s="33">
        <v>90.8</v>
      </c>
      <c r="FR14" s="33">
        <v>94.6</v>
      </c>
      <c r="FS14" s="33">
        <v>102.4</v>
      </c>
      <c r="FT14" s="33">
        <v>104.8</v>
      </c>
      <c r="FU14" s="33">
        <v>106.27840673211266</v>
      </c>
      <c r="FV14" s="33">
        <v>107.3</v>
      </c>
      <c r="FW14" s="33">
        <v>108.2</v>
      </c>
      <c r="FX14" s="33">
        <v>107.3</v>
      </c>
      <c r="FY14" s="33">
        <v>107.2</v>
      </c>
      <c r="FZ14" s="33">
        <v>107.11704087538764</v>
      </c>
      <c r="GA14" s="33">
        <v>130.9</v>
      </c>
      <c r="GB14" s="24">
        <v>129.4</v>
      </c>
      <c r="GC14" s="24">
        <v>129.30000000000001</v>
      </c>
      <c r="GD14" s="33">
        <v>129.5</v>
      </c>
      <c r="GE14" s="24">
        <v>129</v>
      </c>
      <c r="GF14" s="33">
        <v>127.7</v>
      </c>
      <c r="GG14" s="33">
        <v>126.7</v>
      </c>
      <c r="GH14" s="33">
        <v>126.3</v>
      </c>
      <c r="GI14" s="33">
        <v>125.7769169491618</v>
      </c>
      <c r="GJ14" s="33">
        <v>126.07445174814463</v>
      </c>
      <c r="GK14" s="33">
        <v>126.1</v>
      </c>
      <c r="GL14" s="33">
        <v>125.58370547249638</v>
      </c>
      <c r="GM14" s="33">
        <v>111</v>
      </c>
      <c r="GN14" s="33">
        <v>111.44419183832362</v>
      </c>
      <c r="GO14" s="33">
        <v>110.27690996688111</v>
      </c>
      <c r="GP14" s="33">
        <v>110.43407470064241</v>
      </c>
      <c r="GQ14" s="33">
        <v>110.82434781472097</v>
      </c>
      <c r="GR14" s="33">
        <v>111.59070175204218</v>
      </c>
      <c r="GS14" s="33">
        <v>112.14308022736543</v>
      </c>
      <c r="GT14" s="24">
        <v>112.64687809560503</v>
      </c>
      <c r="GU14" s="24">
        <v>112.4541699463097</v>
      </c>
      <c r="GV14" s="24">
        <v>112.78688067500981</v>
      </c>
      <c r="GW14" s="24">
        <v>112.65303478372373</v>
      </c>
      <c r="GX14" s="24">
        <v>112.45464507939727</v>
      </c>
      <c r="GY14" s="24">
        <v>107.6</v>
      </c>
      <c r="GZ14" s="24">
        <v>107.4</v>
      </c>
      <c r="HA14" s="24">
        <v>108</v>
      </c>
      <c r="HB14" s="24">
        <v>108.1</v>
      </c>
      <c r="HC14" s="24">
        <v>107.965883554855</v>
      </c>
      <c r="HD14" s="33">
        <v>107.551982248535</v>
      </c>
      <c r="HE14" s="33">
        <v>107.67047075490299</v>
      </c>
      <c r="HF14" s="33">
        <v>107.4</v>
      </c>
      <c r="HG14" s="33">
        <v>107.9</v>
      </c>
      <c r="HH14" s="33">
        <v>107.7</v>
      </c>
      <c r="HI14" s="33">
        <v>108.2</v>
      </c>
      <c r="HJ14" s="33">
        <v>108.439553492896</v>
      </c>
      <c r="HK14" s="33">
        <v>116.88407549082</v>
      </c>
      <c r="HL14" s="33">
        <v>116.4</v>
      </c>
      <c r="HM14" s="33">
        <v>115.2</v>
      </c>
      <c r="HN14" s="33">
        <v>113.4</v>
      </c>
      <c r="HO14" s="33">
        <v>112.1</v>
      </c>
      <c r="HP14" s="33">
        <v>111.8</v>
      </c>
      <c r="HQ14" s="33">
        <v>111.5</v>
      </c>
      <c r="HR14" s="33">
        <v>111.4</v>
      </c>
      <c r="HS14" s="33">
        <v>111.7</v>
      </c>
      <c r="HT14" s="33">
        <v>112.2</v>
      </c>
      <c r="HU14" s="33">
        <v>112</v>
      </c>
      <c r="HV14" s="33">
        <v>112.3</v>
      </c>
      <c r="HW14" s="176">
        <v>104.6</v>
      </c>
      <c r="HX14" s="176">
        <v>104.4</v>
      </c>
      <c r="HY14" s="176">
        <v>105.5</v>
      </c>
      <c r="HZ14" s="176">
        <v>106.7</v>
      </c>
      <c r="IA14" s="176">
        <v>107.4</v>
      </c>
      <c r="IB14" s="176">
        <v>107.5</v>
      </c>
      <c r="IC14" s="176">
        <v>107.2</v>
      </c>
      <c r="ID14" s="176">
        <v>106.9</v>
      </c>
      <c r="IE14" s="176">
        <v>106.1</v>
      </c>
      <c r="IF14" s="176">
        <v>105.3</v>
      </c>
      <c r="IG14" s="176">
        <v>105.1</v>
      </c>
      <c r="IH14" s="176">
        <v>105.2</v>
      </c>
      <c r="II14" s="176">
        <v>107.8</v>
      </c>
    </row>
    <row r="15" spans="1:243" ht="15.75">
      <c r="A15" s="186"/>
      <c r="B15" s="8" t="str">
        <f>IF('0'!A1=1,"Луганська**","Luhansk**")</f>
        <v>Луганська**</v>
      </c>
      <c r="C15" s="32">
        <v>120</v>
      </c>
      <c r="D15" s="32">
        <v>121.9</v>
      </c>
      <c r="E15" s="32">
        <v>123</v>
      </c>
      <c r="F15" s="32">
        <v>123.6</v>
      </c>
      <c r="G15" s="32">
        <v>122.6</v>
      </c>
      <c r="H15" s="32">
        <v>122.6</v>
      </c>
      <c r="I15" s="32">
        <v>123.3</v>
      </c>
      <c r="J15" s="32">
        <v>123.1</v>
      </c>
      <c r="K15" s="32">
        <v>123.5</v>
      </c>
      <c r="L15" s="32">
        <v>123.3</v>
      </c>
      <c r="M15" s="32">
        <v>122.9</v>
      </c>
      <c r="N15" s="32">
        <v>122.6</v>
      </c>
      <c r="O15" s="32">
        <v>124.23089201185185</v>
      </c>
      <c r="P15" s="32">
        <v>120.5</v>
      </c>
      <c r="Q15" s="32">
        <v>117</v>
      </c>
      <c r="R15" s="32">
        <v>115.9</v>
      </c>
      <c r="S15" s="32">
        <v>116.1</v>
      </c>
      <c r="T15" s="32">
        <v>116.9</v>
      </c>
      <c r="U15" s="32">
        <v>116.3</v>
      </c>
      <c r="V15" s="32">
        <v>116.1</v>
      </c>
      <c r="W15" s="32">
        <v>116.1</v>
      </c>
      <c r="X15" s="32">
        <v>115.9</v>
      </c>
      <c r="Y15" s="32">
        <v>115.5</v>
      </c>
      <c r="Z15" s="32">
        <v>115.4</v>
      </c>
      <c r="AA15" s="32">
        <v>116.09343204346025</v>
      </c>
      <c r="AB15" s="32">
        <v>118.8</v>
      </c>
      <c r="AC15" s="32">
        <v>121.2</v>
      </c>
      <c r="AD15" s="32">
        <v>121.3</v>
      </c>
      <c r="AE15" s="32">
        <v>121.6</v>
      </c>
      <c r="AF15" s="32">
        <v>120.8</v>
      </c>
      <c r="AG15" s="32">
        <v>120.6</v>
      </c>
      <c r="AH15" s="32">
        <v>120.7</v>
      </c>
      <c r="AI15" s="32">
        <v>120.7</v>
      </c>
      <c r="AJ15" s="32">
        <v>120.6</v>
      </c>
      <c r="AK15" s="32">
        <v>121</v>
      </c>
      <c r="AL15" s="32">
        <v>120.6</v>
      </c>
      <c r="AM15" s="32">
        <v>113.53554804188822</v>
      </c>
      <c r="AN15" s="32">
        <v>113.6</v>
      </c>
      <c r="AO15" s="32">
        <v>114.5</v>
      </c>
      <c r="AP15" s="32">
        <v>115</v>
      </c>
      <c r="AQ15" s="32">
        <v>115.6</v>
      </c>
      <c r="AR15" s="32">
        <v>116.3</v>
      </c>
      <c r="AS15" s="32">
        <v>116.5</v>
      </c>
      <c r="AT15" s="32">
        <v>116.6</v>
      </c>
      <c r="AU15" s="32">
        <v>117</v>
      </c>
      <c r="AV15" s="32">
        <v>117.3</v>
      </c>
      <c r="AW15" s="32">
        <v>117.6</v>
      </c>
      <c r="AX15" s="32">
        <v>118.5</v>
      </c>
      <c r="AY15" s="32">
        <v>122.4</v>
      </c>
      <c r="AZ15" s="32">
        <v>120.9</v>
      </c>
      <c r="BA15" s="32">
        <v>120.2</v>
      </c>
      <c r="BB15" s="32">
        <v>120.6</v>
      </c>
      <c r="BC15" s="32">
        <v>120</v>
      </c>
      <c r="BD15" s="32">
        <v>119.8</v>
      </c>
      <c r="BE15" s="32">
        <v>119.2</v>
      </c>
      <c r="BF15" s="32">
        <v>118.7</v>
      </c>
      <c r="BG15" s="32">
        <v>117.6</v>
      </c>
      <c r="BH15" s="32">
        <v>116.7</v>
      </c>
      <c r="BI15" s="32">
        <v>115.4</v>
      </c>
      <c r="BJ15" s="32">
        <v>114.3</v>
      </c>
      <c r="BK15" s="32">
        <v>108.6</v>
      </c>
      <c r="BL15" s="32">
        <v>109.2</v>
      </c>
      <c r="BM15" s="32">
        <v>108.5</v>
      </c>
      <c r="BN15" s="32">
        <v>108.5</v>
      </c>
      <c r="BO15" s="32">
        <v>108.9</v>
      </c>
      <c r="BP15" s="32">
        <v>108.2</v>
      </c>
      <c r="BQ15" s="32">
        <v>108.4</v>
      </c>
      <c r="BR15" s="32">
        <v>108.3</v>
      </c>
      <c r="BS15" s="32">
        <v>108.2</v>
      </c>
      <c r="BT15" s="32">
        <v>108.5</v>
      </c>
      <c r="BU15" s="32">
        <v>109</v>
      </c>
      <c r="BV15" s="32">
        <v>109.2</v>
      </c>
      <c r="BW15" s="32">
        <v>114</v>
      </c>
      <c r="BX15" s="32">
        <v>115.5</v>
      </c>
      <c r="BY15" s="32">
        <v>113.5</v>
      </c>
      <c r="BZ15" s="32">
        <v>111.8</v>
      </c>
      <c r="CA15" s="32">
        <v>109.9</v>
      </c>
      <c r="CB15" s="32">
        <v>109.2</v>
      </c>
      <c r="CC15" s="32">
        <v>108.7</v>
      </c>
      <c r="CD15" s="32">
        <v>108.2</v>
      </c>
      <c r="CE15" s="32">
        <v>108.3</v>
      </c>
      <c r="CF15" s="32">
        <v>108</v>
      </c>
      <c r="CG15" s="32">
        <v>107</v>
      </c>
      <c r="CH15" s="32">
        <v>106.2</v>
      </c>
      <c r="CI15" s="32">
        <v>88.4</v>
      </c>
      <c r="CJ15" s="32">
        <v>87.4</v>
      </c>
      <c r="CK15" s="32">
        <v>88.2</v>
      </c>
      <c r="CL15" s="32">
        <v>89</v>
      </c>
      <c r="CM15" s="32">
        <v>89.1</v>
      </c>
      <c r="CN15" s="32">
        <v>89.6</v>
      </c>
      <c r="CO15" s="32">
        <v>89.4</v>
      </c>
      <c r="CP15" s="32">
        <v>89.1</v>
      </c>
      <c r="CQ15" s="32">
        <v>88.8</v>
      </c>
      <c r="CR15" s="32">
        <v>88.9</v>
      </c>
      <c r="CS15" s="32">
        <v>89.6</v>
      </c>
      <c r="CT15" s="32">
        <v>90.6</v>
      </c>
      <c r="CU15" s="32">
        <v>109.2</v>
      </c>
      <c r="CV15" s="32">
        <v>107.6</v>
      </c>
      <c r="CW15" s="32">
        <v>108</v>
      </c>
      <c r="CX15" s="32">
        <v>108.4</v>
      </c>
      <c r="CY15" s="32">
        <v>109.9</v>
      </c>
      <c r="CZ15" s="32">
        <v>111.4</v>
      </c>
      <c r="DA15" s="32">
        <v>112.5</v>
      </c>
      <c r="DB15" s="32">
        <v>113.1</v>
      </c>
      <c r="DC15" s="32">
        <v>113.4</v>
      </c>
      <c r="DD15" s="32">
        <v>113.4</v>
      </c>
      <c r="DE15" s="32">
        <v>113.8</v>
      </c>
      <c r="DF15" s="32">
        <v>113.8</v>
      </c>
      <c r="DG15" s="32">
        <v>112.1</v>
      </c>
      <c r="DH15" s="32">
        <v>112</v>
      </c>
      <c r="DI15" s="32">
        <v>112.3</v>
      </c>
      <c r="DJ15" s="32">
        <v>111.8</v>
      </c>
      <c r="DK15" s="32">
        <v>111</v>
      </c>
      <c r="DL15" s="32">
        <v>109.7</v>
      </c>
      <c r="DM15" s="32">
        <v>109</v>
      </c>
      <c r="DN15" s="32">
        <v>109</v>
      </c>
      <c r="DO15" s="32">
        <v>109.1</v>
      </c>
      <c r="DP15" s="32">
        <v>109.2</v>
      </c>
      <c r="DQ15" s="32">
        <v>109</v>
      </c>
      <c r="DR15" s="32">
        <v>110.1</v>
      </c>
      <c r="DS15" s="32">
        <v>112.7</v>
      </c>
      <c r="DT15" s="32">
        <v>112.9</v>
      </c>
      <c r="DU15" s="32">
        <v>112.2</v>
      </c>
      <c r="DV15" s="32">
        <v>112.2</v>
      </c>
      <c r="DW15" s="32">
        <v>112.6</v>
      </c>
      <c r="DX15" s="32">
        <v>112.7</v>
      </c>
      <c r="DY15" s="32">
        <v>113</v>
      </c>
      <c r="DZ15" s="32">
        <v>113.1</v>
      </c>
      <c r="EA15" s="32">
        <v>112.9</v>
      </c>
      <c r="EB15" s="32">
        <v>113.2</v>
      </c>
      <c r="EC15" s="32">
        <v>113.1</v>
      </c>
      <c r="ED15" s="32">
        <v>111.7</v>
      </c>
      <c r="EE15" s="32">
        <v>109.2</v>
      </c>
      <c r="EF15" s="32">
        <v>109.4</v>
      </c>
      <c r="EG15" s="32">
        <v>110.1</v>
      </c>
      <c r="EH15" s="32">
        <v>110.4</v>
      </c>
      <c r="EI15" s="32">
        <v>109.9</v>
      </c>
      <c r="EJ15" s="32">
        <v>109.5</v>
      </c>
      <c r="EK15" s="32">
        <v>109.2</v>
      </c>
      <c r="EL15" s="32">
        <v>108.8</v>
      </c>
      <c r="EM15" s="32">
        <v>108.5</v>
      </c>
      <c r="EN15" s="32">
        <v>108</v>
      </c>
      <c r="EO15" s="32">
        <v>107.5</v>
      </c>
      <c r="EP15" s="32">
        <v>107.6</v>
      </c>
      <c r="EQ15" s="32">
        <v>104.4</v>
      </c>
      <c r="ER15" s="32">
        <v>103.7</v>
      </c>
      <c r="ES15" s="32">
        <v>102</v>
      </c>
      <c r="ET15" s="32">
        <v>100.9</v>
      </c>
      <c r="EU15" s="32">
        <v>99.4</v>
      </c>
      <c r="EV15" s="32">
        <v>98.3</v>
      </c>
      <c r="EW15" s="32">
        <v>94.42</v>
      </c>
      <c r="EX15" s="32">
        <v>91.22</v>
      </c>
      <c r="EY15" s="32">
        <v>89.72</v>
      </c>
      <c r="EZ15" s="32">
        <v>87.92</v>
      </c>
      <c r="FA15" s="32">
        <v>87.32</v>
      </c>
      <c r="FB15" s="32">
        <v>86.42</v>
      </c>
      <c r="FC15" s="32">
        <v>67.599999999999994</v>
      </c>
      <c r="FD15" s="32">
        <v>66.900000000000006</v>
      </c>
      <c r="FE15" s="32">
        <v>65.400000000000006</v>
      </c>
      <c r="FF15" s="32">
        <v>64.099999999999994</v>
      </c>
      <c r="FG15" s="32">
        <v>63</v>
      </c>
      <c r="FH15" s="32">
        <v>62.5</v>
      </c>
      <c r="FI15" s="32">
        <v>64.7</v>
      </c>
      <c r="FJ15" s="32">
        <v>66.7</v>
      </c>
      <c r="FK15" s="32">
        <v>68</v>
      </c>
      <c r="FL15" s="32">
        <v>69.8</v>
      </c>
      <c r="FM15" s="33">
        <v>70.7</v>
      </c>
      <c r="FN15" s="33">
        <v>71.7</v>
      </c>
      <c r="FO15" s="33">
        <v>87.1</v>
      </c>
      <c r="FP15" s="33">
        <v>91.2</v>
      </c>
      <c r="FQ15" s="33">
        <v>97.1</v>
      </c>
      <c r="FR15" s="33">
        <v>100.7</v>
      </c>
      <c r="FS15" s="33">
        <v>110.7</v>
      </c>
      <c r="FT15" s="33">
        <v>113.8</v>
      </c>
      <c r="FU15" s="33">
        <v>115.04503897035789</v>
      </c>
      <c r="FV15" s="33">
        <v>115.7</v>
      </c>
      <c r="FW15" s="33">
        <v>116.9</v>
      </c>
      <c r="FX15" s="33">
        <v>117</v>
      </c>
      <c r="FY15" s="33">
        <v>117</v>
      </c>
      <c r="FZ15" s="33">
        <v>118.03964101405882</v>
      </c>
      <c r="GA15" s="33">
        <v>131.4</v>
      </c>
      <c r="GB15" s="24">
        <v>128</v>
      </c>
      <c r="GC15" s="24">
        <v>123.5</v>
      </c>
      <c r="GD15" s="33">
        <v>119.4</v>
      </c>
      <c r="GE15" s="24">
        <v>117.1</v>
      </c>
      <c r="GF15" s="33">
        <v>116</v>
      </c>
      <c r="GG15" s="33">
        <v>114.8</v>
      </c>
      <c r="GH15" s="33">
        <v>114.4</v>
      </c>
      <c r="GI15" s="33">
        <v>113.1513745411232</v>
      </c>
      <c r="GJ15" s="33">
        <v>112.40635645804402</v>
      </c>
      <c r="GK15" s="33">
        <v>112</v>
      </c>
      <c r="GL15" s="33">
        <v>111.65818022215362</v>
      </c>
      <c r="GM15" s="33">
        <v>103.6</v>
      </c>
      <c r="GN15" s="33">
        <v>105.36431496226513</v>
      </c>
      <c r="GO15" s="33">
        <v>105.12439203147615</v>
      </c>
      <c r="GP15" s="33">
        <v>107.8796363043279</v>
      </c>
      <c r="GQ15" s="33">
        <v>109.53115026256199</v>
      </c>
      <c r="GR15" s="33">
        <v>111.45381483448608</v>
      </c>
      <c r="GS15" s="33">
        <v>112.59414015219515</v>
      </c>
      <c r="GT15" s="24">
        <v>113.13128541978281</v>
      </c>
      <c r="GU15" s="24">
        <v>113.12956641631307</v>
      </c>
      <c r="GV15" s="24">
        <v>112.98190224004674</v>
      </c>
      <c r="GW15" s="24">
        <v>112.50378568929386</v>
      </c>
      <c r="GX15" s="24">
        <v>111.92797539231552</v>
      </c>
      <c r="GY15" s="24">
        <v>108.9</v>
      </c>
      <c r="GZ15" s="24">
        <v>108.2</v>
      </c>
      <c r="HA15" s="24">
        <v>108.3</v>
      </c>
      <c r="HB15" s="24">
        <v>109</v>
      </c>
      <c r="HC15" s="24">
        <v>108.77725182352501</v>
      </c>
      <c r="HD15" s="33">
        <v>107.973562115514</v>
      </c>
      <c r="HE15" s="33">
        <v>108.359061516864</v>
      </c>
      <c r="HF15" s="33">
        <v>108.4</v>
      </c>
      <c r="HG15" s="33">
        <v>108.8</v>
      </c>
      <c r="HH15" s="33">
        <v>109.4</v>
      </c>
      <c r="HI15" s="33">
        <v>109.8</v>
      </c>
      <c r="HJ15" s="33">
        <v>109.96993287890599</v>
      </c>
      <c r="HK15" s="33">
        <v>113.494840234817</v>
      </c>
      <c r="HL15" s="33">
        <v>115.1</v>
      </c>
      <c r="HM15" s="33">
        <v>115.4</v>
      </c>
      <c r="HN15" s="33">
        <v>114.7</v>
      </c>
      <c r="HO15" s="33">
        <v>113.2</v>
      </c>
      <c r="HP15" s="33">
        <v>113.3</v>
      </c>
      <c r="HQ15" s="33">
        <v>112.8</v>
      </c>
      <c r="HR15" s="33">
        <v>112.2</v>
      </c>
      <c r="HS15" s="33">
        <v>112.5</v>
      </c>
      <c r="HT15" s="33">
        <v>112.5</v>
      </c>
      <c r="HU15" s="33">
        <v>112.9</v>
      </c>
      <c r="HV15" s="33">
        <v>113.5</v>
      </c>
      <c r="HW15" s="176">
        <v>107.4</v>
      </c>
      <c r="HX15" s="176">
        <v>109.2</v>
      </c>
      <c r="HY15" s="176">
        <v>109.1</v>
      </c>
      <c r="HZ15" s="176">
        <v>109.7</v>
      </c>
      <c r="IA15" s="176">
        <v>110.6</v>
      </c>
      <c r="IB15" s="176">
        <v>110.5</v>
      </c>
      <c r="IC15" s="176">
        <v>110.2</v>
      </c>
      <c r="ID15" s="176">
        <v>109.9</v>
      </c>
      <c r="IE15" s="176">
        <v>109.2</v>
      </c>
      <c r="IF15" s="176">
        <v>108.5</v>
      </c>
      <c r="IG15" s="176">
        <v>108</v>
      </c>
      <c r="IH15" s="176">
        <v>108.3</v>
      </c>
      <c r="II15" s="176">
        <v>108.7</v>
      </c>
    </row>
    <row r="16" spans="1:243" ht="15.75">
      <c r="A16" s="186"/>
      <c r="B16" s="8" t="str">
        <f>IF('0'!A1=1,"Львівська","Lviv")</f>
        <v>Львівська</v>
      </c>
      <c r="C16" s="32">
        <v>121.1</v>
      </c>
      <c r="D16" s="32">
        <v>123.1</v>
      </c>
      <c r="E16" s="32">
        <v>123</v>
      </c>
      <c r="F16" s="32">
        <v>122.8</v>
      </c>
      <c r="G16" s="32">
        <v>121.3</v>
      </c>
      <c r="H16" s="32">
        <v>120.9</v>
      </c>
      <c r="I16" s="32">
        <v>121.2</v>
      </c>
      <c r="J16" s="32">
        <v>121.3</v>
      </c>
      <c r="K16" s="32">
        <v>121.4</v>
      </c>
      <c r="L16" s="32">
        <v>121.1</v>
      </c>
      <c r="M16" s="32">
        <v>120.8</v>
      </c>
      <c r="N16" s="32">
        <v>120.7</v>
      </c>
      <c r="O16" s="32">
        <v>124.09805036582307</v>
      </c>
      <c r="P16" s="32">
        <v>116.9</v>
      </c>
      <c r="Q16" s="32">
        <v>114.9</v>
      </c>
      <c r="R16" s="32">
        <v>114.4</v>
      </c>
      <c r="S16" s="32">
        <v>114.9</v>
      </c>
      <c r="T16" s="32">
        <v>115.8</v>
      </c>
      <c r="U16" s="32">
        <v>116</v>
      </c>
      <c r="V16" s="32">
        <v>115.8</v>
      </c>
      <c r="W16" s="32">
        <v>116.6</v>
      </c>
      <c r="X16" s="32">
        <v>116.6</v>
      </c>
      <c r="Y16" s="32">
        <v>116.6</v>
      </c>
      <c r="Z16" s="32">
        <v>116.5</v>
      </c>
      <c r="AA16" s="32">
        <v>122.375120578164</v>
      </c>
      <c r="AB16" s="32">
        <v>127.5</v>
      </c>
      <c r="AC16" s="32">
        <v>129.5</v>
      </c>
      <c r="AD16" s="32">
        <v>129.6</v>
      </c>
      <c r="AE16" s="32">
        <v>128.5</v>
      </c>
      <c r="AF16" s="32">
        <v>127.8</v>
      </c>
      <c r="AG16" s="32">
        <v>126.8</v>
      </c>
      <c r="AH16" s="32">
        <v>125.8</v>
      </c>
      <c r="AI16" s="32">
        <v>125.3</v>
      </c>
      <c r="AJ16" s="32">
        <v>124.8</v>
      </c>
      <c r="AK16" s="32">
        <v>124.7</v>
      </c>
      <c r="AL16" s="32">
        <v>124.1</v>
      </c>
      <c r="AM16" s="32">
        <v>112.42629935917401</v>
      </c>
      <c r="AN16" s="32">
        <v>115.5</v>
      </c>
      <c r="AO16" s="32">
        <v>115.7</v>
      </c>
      <c r="AP16" s="32">
        <v>116.4</v>
      </c>
      <c r="AQ16" s="32">
        <v>117.6</v>
      </c>
      <c r="AR16" s="32">
        <v>118.2</v>
      </c>
      <c r="AS16" s="32">
        <v>118.7</v>
      </c>
      <c r="AT16" s="32">
        <v>119.6</v>
      </c>
      <c r="AU16" s="32">
        <v>119.7</v>
      </c>
      <c r="AV16" s="32">
        <v>120.5</v>
      </c>
      <c r="AW16" s="32">
        <v>121.1</v>
      </c>
      <c r="AX16" s="32">
        <v>122.3</v>
      </c>
      <c r="AY16" s="32">
        <v>126.6</v>
      </c>
      <c r="AZ16" s="32">
        <v>124.4</v>
      </c>
      <c r="BA16" s="32">
        <v>124.6</v>
      </c>
      <c r="BB16" s="32">
        <v>124.9</v>
      </c>
      <c r="BC16" s="32">
        <v>124.4</v>
      </c>
      <c r="BD16" s="32">
        <v>123.3</v>
      </c>
      <c r="BE16" s="32">
        <v>123</v>
      </c>
      <c r="BF16" s="32">
        <v>122.6</v>
      </c>
      <c r="BG16" s="32">
        <v>122.2</v>
      </c>
      <c r="BH16" s="32">
        <v>121.3</v>
      </c>
      <c r="BI16" s="32">
        <v>120.7</v>
      </c>
      <c r="BJ16" s="32">
        <v>120.3</v>
      </c>
      <c r="BK16" s="32">
        <v>117</v>
      </c>
      <c r="BL16" s="32">
        <v>116</v>
      </c>
      <c r="BM16" s="32">
        <v>114.9</v>
      </c>
      <c r="BN16" s="32">
        <v>113.8</v>
      </c>
      <c r="BO16" s="32">
        <v>114</v>
      </c>
      <c r="BP16" s="32">
        <v>114</v>
      </c>
      <c r="BQ16" s="32">
        <v>114.2</v>
      </c>
      <c r="BR16" s="32">
        <v>114.2</v>
      </c>
      <c r="BS16" s="32">
        <v>113.9</v>
      </c>
      <c r="BT16" s="32">
        <v>114</v>
      </c>
      <c r="BU16" s="32">
        <v>113.9</v>
      </c>
      <c r="BV16" s="32">
        <v>113.4</v>
      </c>
      <c r="BW16" s="32">
        <v>112.4</v>
      </c>
      <c r="BX16" s="32">
        <v>113.5</v>
      </c>
      <c r="BY16" s="32">
        <v>112.2</v>
      </c>
      <c r="BZ16" s="32">
        <v>110.8</v>
      </c>
      <c r="CA16" s="32">
        <v>109.3</v>
      </c>
      <c r="CB16" s="32">
        <v>108</v>
      </c>
      <c r="CC16" s="32">
        <v>107</v>
      </c>
      <c r="CD16" s="32">
        <v>106.1</v>
      </c>
      <c r="CE16" s="32">
        <v>105.7</v>
      </c>
      <c r="CF16" s="32">
        <v>105.3</v>
      </c>
      <c r="CG16" s="32">
        <v>104.7</v>
      </c>
      <c r="CH16" s="32">
        <v>104</v>
      </c>
      <c r="CI16" s="32">
        <v>87.5</v>
      </c>
      <c r="CJ16" s="32">
        <v>86.9</v>
      </c>
      <c r="CK16" s="32">
        <v>86.6</v>
      </c>
      <c r="CL16" s="32">
        <v>88</v>
      </c>
      <c r="CM16" s="32">
        <v>88.5</v>
      </c>
      <c r="CN16" s="32">
        <v>89.3</v>
      </c>
      <c r="CO16" s="32">
        <v>89.5</v>
      </c>
      <c r="CP16" s="32">
        <v>89.5</v>
      </c>
      <c r="CQ16" s="32">
        <v>89.4</v>
      </c>
      <c r="CR16" s="32">
        <v>89.3</v>
      </c>
      <c r="CS16" s="32">
        <v>89.4</v>
      </c>
      <c r="CT16" s="32">
        <v>90.1</v>
      </c>
      <c r="CU16" s="32">
        <v>104.3</v>
      </c>
      <c r="CV16" s="32">
        <v>104.5</v>
      </c>
      <c r="CW16" s="32">
        <v>105.5</v>
      </c>
      <c r="CX16" s="32">
        <v>105</v>
      </c>
      <c r="CY16" s="32">
        <v>105.6</v>
      </c>
      <c r="CZ16" s="32">
        <v>106.8</v>
      </c>
      <c r="DA16" s="32">
        <v>107.3</v>
      </c>
      <c r="DB16" s="32">
        <v>107.7</v>
      </c>
      <c r="DC16" s="32">
        <v>108</v>
      </c>
      <c r="DD16" s="32">
        <v>107.8</v>
      </c>
      <c r="DE16" s="32">
        <v>108.1</v>
      </c>
      <c r="DF16" s="32">
        <v>108.1</v>
      </c>
      <c r="DG16" s="32">
        <v>110.4</v>
      </c>
      <c r="DH16" s="32">
        <v>108.7</v>
      </c>
      <c r="DI16" s="32">
        <v>108.8</v>
      </c>
      <c r="DJ16" s="32">
        <v>108.9</v>
      </c>
      <c r="DK16" s="32">
        <v>108</v>
      </c>
      <c r="DL16" s="32">
        <v>106.5</v>
      </c>
      <c r="DM16" s="32">
        <v>106</v>
      </c>
      <c r="DN16" s="32">
        <v>106</v>
      </c>
      <c r="DO16" s="32">
        <v>106.1</v>
      </c>
      <c r="DP16" s="32">
        <v>106.4</v>
      </c>
      <c r="DQ16" s="32">
        <v>106.6</v>
      </c>
      <c r="DR16" s="32">
        <v>106.7</v>
      </c>
      <c r="DS16" s="32">
        <v>111.8</v>
      </c>
      <c r="DT16" s="32">
        <v>112.5</v>
      </c>
      <c r="DU16" s="32">
        <v>112.4</v>
      </c>
      <c r="DV16" s="32">
        <v>112.7</v>
      </c>
      <c r="DW16" s="32">
        <v>114.2</v>
      </c>
      <c r="DX16" s="32">
        <v>114.6</v>
      </c>
      <c r="DY16" s="32">
        <v>114.8</v>
      </c>
      <c r="DZ16" s="32">
        <v>114.7</v>
      </c>
      <c r="EA16" s="32">
        <v>114.5</v>
      </c>
      <c r="EB16" s="32">
        <v>114.7</v>
      </c>
      <c r="EC16" s="32">
        <v>114.7</v>
      </c>
      <c r="ED16" s="32">
        <v>114.4</v>
      </c>
      <c r="EE16" s="32">
        <v>110.8</v>
      </c>
      <c r="EF16" s="32">
        <v>109.6</v>
      </c>
      <c r="EG16" s="32">
        <v>110.5</v>
      </c>
      <c r="EH16" s="32">
        <v>111.4</v>
      </c>
      <c r="EI16" s="32">
        <v>110.2</v>
      </c>
      <c r="EJ16" s="32">
        <v>110</v>
      </c>
      <c r="EK16" s="32">
        <v>110</v>
      </c>
      <c r="EL16" s="32">
        <v>109.9</v>
      </c>
      <c r="EM16" s="32">
        <v>109.9</v>
      </c>
      <c r="EN16" s="32">
        <v>109.6</v>
      </c>
      <c r="EO16" s="32">
        <v>109.3</v>
      </c>
      <c r="EP16" s="32">
        <v>109.2</v>
      </c>
      <c r="EQ16" s="32">
        <v>104.5</v>
      </c>
      <c r="ER16" s="32">
        <v>104.4</v>
      </c>
      <c r="ES16" s="32">
        <v>102.7</v>
      </c>
      <c r="ET16" s="32">
        <v>100.9</v>
      </c>
      <c r="EU16" s="32">
        <v>100.1</v>
      </c>
      <c r="EV16" s="32">
        <v>99.1</v>
      </c>
      <c r="EW16" s="32">
        <v>98.1</v>
      </c>
      <c r="EX16" s="32">
        <v>96.9</v>
      </c>
      <c r="EY16" s="32">
        <v>95.7</v>
      </c>
      <c r="EZ16" s="32">
        <v>94.9</v>
      </c>
      <c r="FA16" s="32">
        <v>94.1</v>
      </c>
      <c r="FB16" s="32">
        <v>93.3</v>
      </c>
      <c r="FC16" s="32">
        <v>83.5</v>
      </c>
      <c r="FD16" s="32">
        <v>83.5</v>
      </c>
      <c r="FE16" s="32">
        <v>80.7</v>
      </c>
      <c r="FF16" s="32">
        <v>77.7</v>
      </c>
      <c r="FG16" s="32">
        <v>76.5</v>
      </c>
      <c r="FH16" s="32">
        <v>76</v>
      </c>
      <c r="FI16" s="32">
        <v>75.8</v>
      </c>
      <c r="FJ16" s="32">
        <v>76</v>
      </c>
      <c r="FK16" s="32">
        <v>76.400000000000006</v>
      </c>
      <c r="FL16" s="32">
        <v>77.2</v>
      </c>
      <c r="FM16" s="33">
        <v>78</v>
      </c>
      <c r="FN16" s="33">
        <v>79.400000000000006</v>
      </c>
      <c r="FO16" s="33">
        <v>88.2</v>
      </c>
      <c r="FP16" s="33">
        <v>90.1</v>
      </c>
      <c r="FQ16" s="33">
        <v>94.1</v>
      </c>
      <c r="FR16" s="33">
        <v>97.9</v>
      </c>
      <c r="FS16" s="33">
        <v>105.3</v>
      </c>
      <c r="FT16" s="33">
        <v>108.1</v>
      </c>
      <c r="FU16" s="33">
        <v>109.32885510856021</v>
      </c>
      <c r="FV16" s="33">
        <v>110.3</v>
      </c>
      <c r="FW16" s="33">
        <v>111.1</v>
      </c>
      <c r="FX16" s="33">
        <v>110.4</v>
      </c>
      <c r="FY16" s="33">
        <v>110.4</v>
      </c>
      <c r="FZ16" s="33">
        <v>110.25936499298454</v>
      </c>
      <c r="GA16" s="33">
        <v>125.5</v>
      </c>
      <c r="GB16" s="24">
        <v>122.4</v>
      </c>
      <c r="GC16" s="24">
        <v>122.8</v>
      </c>
      <c r="GD16" s="33">
        <v>123.5</v>
      </c>
      <c r="GE16" s="24">
        <v>123.9</v>
      </c>
      <c r="GF16" s="33">
        <v>123.4</v>
      </c>
      <c r="GG16" s="33">
        <v>122.9</v>
      </c>
      <c r="GH16" s="33">
        <v>122.9</v>
      </c>
      <c r="GI16" s="33">
        <v>123.10449623166421</v>
      </c>
      <c r="GJ16" s="33">
        <v>123.54427001429065</v>
      </c>
      <c r="GK16" s="33">
        <v>123.6</v>
      </c>
      <c r="GL16" s="33">
        <v>123.60561472696119</v>
      </c>
      <c r="GM16" s="33">
        <v>113.2</v>
      </c>
      <c r="GN16" s="33">
        <v>113.14810243665052</v>
      </c>
      <c r="GO16" s="33">
        <v>111.91399376499275</v>
      </c>
      <c r="GP16" s="33">
        <v>112.01934812764198</v>
      </c>
      <c r="GQ16" s="33">
        <v>112.07705799442942</v>
      </c>
      <c r="GR16" s="33">
        <v>112.10676206406546</v>
      </c>
      <c r="GS16" s="33">
        <v>113.1769154058822</v>
      </c>
      <c r="GT16" s="24">
        <v>113.41561364923191</v>
      </c>
      <c r="GU16" s="24">
        <v>113.37615742450404</v>
      </c>
      <c r="GV16" s="24">
        <v>113.58453300767179</v>
      </c>
      <c r="GW16" s="24">
        <v>113.39862223711307</v>
      </c>
      <c r="GX16" s="24">
        <v>112.65249057790072</v>
      </c>
      <c r="GY16" s="24">
        <v>108.4</v>
      </c>
      <c r="GZ16" s="24">
        <v>108.8</v>
      </c>
      <c r="HA16" s="24">
        <v>109.1</v>
      </c>
      <c r="HB16" s="24">
        <v>109</v>
      </c>
      <c r="HC16" s="24">
        <v>108.83645323277101</v>
      </c>
      <c r="HD16" s="33">
        <v>108.483970681676</v>
      </c>
      <c r="HE16" s="33">
        <v>107.836635914797</v>
      </c>
      <c r="HF16" s="33">
        <v>107.5</v>
      </c>
      <c r="HG16" s="33">
        <v>107.4</v>
      </c>
      <c r="HH16" s="33">
        <v>107.2</v>
      </c>
      <c r="HI16" s="33">
        <v>107.3</v>
      </c>
      <c r="HJ16" s="33">
        <v>107.460968559216</v>
      </c>
      <c r="HK16" s="33">
        <v>114.31857657761</v>
      </c>
      <c r="HL16" s="33">
        <v>113.9</v>
      </c>
      <c r="HM16" s="33">
        <v>112.5</v>
      </c>
      <c r="HN16" s="33">
        <v>108.8</v>
      </c>
      <c r="HO16" s="33">
        <v>106.4</v>
      </c>
      <c r="HP16" s="33">
        <v>105.8</v>
      </c>
      <c r="HQ16" s="33">
        <v>105.8</v>
      </c>
      <c r="HR16" s="33">
        <v>105.8</v>
      </c>
      <c r="HS16" s="33">
        <v>106.4</v>
      </c>
      <c r="HT16" s="33">
        <v>106.9</v>
      </c>
      <c r="HU16" s="33">
        <v>107.1</v>
      </c>
      <c r="HV16" s="33">
        <v>107.7</v>
      </c>
      <c r="HW16" s="176">
        <v>106.5</v>
      </c>
      <c r="HX16" s="176">
        <v>106.2</v>
      </c>
      <c r="HY16" s="176">
        <v>107.4</v>
      </c>
      <c r="HZ16" s="176">
        <v>111.3</v>
      </c>
      <c r="IA16" s="176">
        <v>112.9</v>
      </c>
      <c r="IB16" s="176">
        <v>113.3</v>
      </c>
      <c r="IC16" s="176">
        <v>113.1</v>
      </c>
      <c r="ID16" s="176">
        <v>113.1</v>
      </c>
      <c r="IE16" s="176">
        <v>112.4</v>
      </c>
      <c r="IF16" s="176">
        <v>111.7</v>
      </c>
      <c r="IG16" s="176">
        <v>111.5</v>
      </c>
      <c r="IH16" s="176">
        <v>111.6</v>
      </c>
      <c r="II16" s="176">
        <v>107.1</v>
      </c>
    </row>
    <row r="17" spans="1:243" ht="15.75">
      <c r="A17" s="186"/>
      <c r="B17" s="8" t="str">
        <f>IF('0'!A1=1,"Миколаївська","Mykolayiv")</f>
        <v>Миколаївська</v>
      </c>
      <c r="C17" s="32">
        <v>120.7</v>
      </c>
      <c r="D17" s="32">
        <v>121.5</v>
      </c>
      <c r="E17" s="32">
        <v>122</v>
      </c>
      <c r="F17" s="32">
        <v>120.6</v>
      </c>
      <c r="G17" s="32">
        <v>120</v>
      </c>
      <c r="H17" s="32">
        <v>119.8</v>
      </c>
      <c r="I17" s="32">
        <v>119.8</v>
      </c>
      <c r="J17" s="32">
        <v>119</v>
      </c>
      <c r="K17" s="32">
        <v>119.1</v>
      </c>
      <c r="L17" s="32">
        <v>118.7</v>
      </c>
      <c r="M17" s="32">
        <v>118</v>
      </c>
      <c r="N17" s="32">
        <v>117.2</v>
      </c>
      <c r="O17" s="32">
        <v>116.38346117427504</v>
      </c>
      <c r="P17" s="32">
        <v>111.9</v>
      </c>
      <c r="Q17" s="32">
        <v>108.3</v>
      </c>
      <c r="R17" s="32">
        <v>108.1</v>
      </c>
      <c r="S17" s="32">
        <v>107.3</v>
      </c>
      <c r="T17" s="32">
        <v>107.6</v>
      </c>
      <c r="U17" s="32">
        <v>106.5</v>
      </c>
      <c r="V17" s="32">
        <v>106.6</v>
      </c>
      <c r="W17" s="32">
        <v>106.7</v>
      </c>
      <c r="X17" s="32">
        <v>106.9</v>
      </c>
      <c r="Y17" s="32">
        <v>106.9</v>
      </c>
      <c r="Z17" s="32">
        <v>106.9</v>
      </c>
      <c r="AA17" s="32">
        <v>114.68257271194723</v>
      </c>
      <c r="AB17" s="32">
        <v>117.2</v>
      </c>
      <c r="AC17" s="32">
        <v>118.6</v>
      </c>
      <c r="AD17" s="32">
        <v>120</v>
      </c>
      <c r="AE17" s="32">
        <v>119.9</v>
      </c>
      <c r="AF17" s="32">
        <v>119.4</v>
      </c>
      <c r="AG17" s="32">
        <v>118.8</v>
      </c>
      <c r="AH17" s="32">
        <v>118.1</v>
      </c>
      <c r="AI17" s="32">
        <v>117.3</v>
      </c>
      <c r="AJ17" s="32">
        <v>117</v>
      </c>
      <c r="AK17" s="32">
        <v>117.5</v>
      </c>
      <c r="AL17" s="32">
        <v>117.3</v>
      </c>
      <c r="AM17" s="32">
        <v>112.32280104356416</v>
      </c>
      <c r="AN17" s="32">
        <v>113.4</v>
      </c>
      <c r="AO17" s="32">
        <v>114.5</v>
      </c>
      <c r="AP17" s="32">
        <v>113.2</v>
      </c>
      <c r="AQ17" s="32">
        <v>114.3</v>
      </c>
      <c r="AR17" s="32">
        <v>114.5</v>
      </c>
      <c r="AS17" s="32">
        <v>114.7</v>
      </c>
      <c r="AT17" s="32">
        <v>114.4</v>
      </c>
      <c r="AU17" s="32">
        <v>114.7</v>
      </c>
      <c r="AV17" s="32">
        <v>114.9</v>
      </c>
      <c r="AW17" s="32">
        <v>115.4</v>
      </c>
      <c r="AX17" s="32">
        <v>116.2</v>
      </c>
      <c r="AY17" s="32">
        <v>122.3</v>
      </c>
      <c r="AZ17" s="32">
        <v>120.1</v>
      </c>
      <c r="BA17" s="32">
        <v>119.2</v>
      </c>
      <c r="BB17" s="32">
        <v>119.5</v>
      </c>
      <c r="BC17" s="32">
        <v>119.3</v>
      </c>
      <c r="BD17" s="32">
        <v>119.4</v>
      </c>
      <c r="BE17" s="32">
        <v>119.8</v>
      </c>
      <c r="BF17" s="32">
        <v>120.4</v>
      </c>
      <c r="BG17" s="32">
        <v>120</v>
      </c>
      <c r="BH17" s="32">
        <v>119.5</v>
      </c>
      <c r="BI17" s="32">
        <v>118.7</v>
      </c>
      <c r="BJ17" s="32">
        <v>118.4</v>
      </c>
      <c r="BK17" s="32">
        <v>107.8</v>
      </c>
      <c r="BL17" s="32">
        <v>108.7</v>
      </c>
      <c r="BM17" s="32">
        <v>110.6</v>
      </c>
      <c r="BN17" s="32">
        <v>112.6</v>
      </c>
      <c r="BO17" s="32">
        <v>112.8</v>
      </c>
      <c r="BP17" s="32">
        <v>112.6</v>
      </c>
      <c r="BQ17" s="32">
        <v>112.3</v>
      </c>
      <c r="BR17" s="32">
        <v>111.9</v>
      </c>
      <c r="BS17" s="32">
        <v>111.5</v>
      </c>
      <c r="BT17" s="32">
        <v>111.4</v>
      </c>
      <c r="BU17" s="32">
        <v>111.1</v>
      </c>
      <c r="BV17" s="32">
        <v>110.4</v>
      </c>
      <c r="BW17" s="32">
        <v>111.3</v>
      </c>
      <c r="BX17" s="32">
        <v>111.9</v>
      </c>
      <c r="BY17" s="32">
        <v>109.1</v>
      </c>
      <c r="BZ17" s="32">
        <v>106.9</v>
      </c>
      <c r="CA17" s="32">
        <v>105.8</v>
      </c>
      <c r="CB17" s="32">
        <v>105.4</v>
      </c>
      <c r="CC17" s="32">
        <v>105.1</v>
      </c>
      <c r="CD17" s="32">
        <v>104.8</v>
      </c>
      <c r="CE17" s="32">
        <v>104.8</v>
      </c>
      <c r="CF17" s="32">
        <v>105.1</v>
      </c>
      <c r="CG17" s="32">
        <v>105.2</v>
      </c>
      <c r="CH17" s="32">
        <v>105.3</v>
      </c>
      <c r="CI17" s="32">
        <v>93.4</v>
      </c>
      <c r="CJ17" s="32">
        <v>93.4</v>
      </c>
      <c r="CK17" s="32">
        <v>95.7</v>
      </c>
      <c r="CL17" s="32">
        <v>97</v>
      </c>
      <c r="CM17" s="32">
        <v>97</v>
      </c>
      <c r="CN17" s="32">
        <v>96.9</v>
      </c>
      <c r="CO17" s="32">
        <v>96.5</v>
      </c>
      <c r="CP17" s="32">
        <v>96.3</v>
      </c>
      <c r="CQ17" s="32">
        <v>96.2</v>
      </c>
      <c r="CR17" s="32">
        <v>95.7</v>
      </c>
      <c r="CS17" s="32">
        <v>95.5</v>
      </c>
      <c r="CT17" s="32">
        <v>95.8</v>
      </c>
      <c r="CU17" s="32">
        <v>103.4</v>
      </c>
      <c r="CV17" s="32">
        <v>103.6</v>
      </c>
      <c r="CW17" s="32">
        <v>104.2</v>
      </c>
      <c r="CX17" s="32">
        <v>103.4</v>
      </c>
      <c r="CY17" s="32">
        <v>105.3</v>
      </c>
      <c r="CZ17" s="32">
        <v>107.3</v>
      </c>
      <c r="DA17" s="32">
        <v>108.1</v>
      </c>
      <c r="DB17" s="32">
        <v>108.6</v>
      </c>
      <c r="DC17" s="32">
        <v>108.5</v>
      </c>
      <c r="DD17" s="32">
        <v>108.5</v>
      </c>
      <c r="DE17" s="32">
        <v>108.5</v>
      </c>
      <c r="DF17" s="32">
        <v>108.2</v>
      </c>
      <c r="DG17" s="32">
        <v>109.4</v>
      </c>
      <c r="DH17" s="32">
        <v>109.5</v>
      </c>
      <c r="DI17" s="32">
        <v>108.9</v>
      </c>
      <c r="DJ17" s="32">
        <v>108.1</v>
      </c>
      <c r="DK17" s="32">
        <v>106</v>
      </c>
      <c r="DL17" s="32">
        <v>104</v>
      </c>
      <c r="DM17" s="32">
        <v>103.6</v>
      </c>
      <c r="DN17" s="32">
        <v>103.8</v>
      </c>
      <c r="DO17" s="32">
        <v>104.2</v>
      </c>
      <c r="DP17" s="32">
        <v>104.9</v>
      </c>
      <c r="DQ17" s="32">
        <v>105.4</v>
      </c>
      <c r="DR17" s="32">
        <v>105.7</v>
      </c>
      <c r="DS17" s="32">
        <v>113.2</v>
      </c>
      <c r="DT17" s="32">
        <v>117.7</v>
      </c>
      <c r="DU17" s="32">
        <v>114.9</v>
      </c>
      <c r="DV17" s="32">
        <v>115.3</v>
      </c>
      <c r="DW17" s="32">
        <v>116.6</v>
      </c>
      <c r="DX17" s="32">
        <v>116.9</v>
      </c>
      <c r="DY17" s="32">
        <v>116.9</v>
      </c>
      <c r="DZ17" s="32">
        <v>116.6</v>
      </c>
      <c r="EA17" s="32">
        <v>116.3</v>
      </c>
      <c r="EB17" s="32">
        <v>115.9</v>
      </c>
      <c r="EC17" s="32">
        <v>115.9</v>
      </c>
      <c r="ED17" s="32">
        <v>116.1</v>
      </c>
      <c r="EE17" s="32">
        <v>115.4</v>
      </c>
      <c r="EF17" s="32">
        <v>113</v>
      </c>
      <c r="EG17" s="32">
        <v>112.4</v>
      </c>
      <c r="EH17" s="32">
        <v>112.3</v>
      </c>
      <c r="EI17" s="32">
        <v>111.7</v>
      </c>
      <c r="EJ17" s="32">
        <v>111.5</v>
      </c>
      <c r="EK17" s="32">
        <v>111.2</v>
      </c>
      <c r="EL17" s="32">
        <v>111.1</v>
      </c>
      <c r="EM17" s="32">
        <v>110.8</v>
      </c>
      <c r="EN17" s="32">
        <v>110.4</v>
      </c>
      <c r="EO17" s="32">
        <v>109.9</v>
      </c>
      <c r="EP17" s="32">
        <v>109.8</v>
      </c>
      <c r="EQ17" s="32">
        <v>102.1</v>
      </c>
      <c r="ER17" s="32">
        <v>100.9</v>
      </c>
      <c r="ES17" s="32">
        <v>103.3</v>
      </c>
      <c r="ET17" s="32">
        <v>103.2</v>
      </c>
      <c r="EU17" s="32">
        <v>101.8</v>
      </c>
      <c r="EV17" s="32">
        <v>101.1</v>
      </c>
      <c r="EW17" s="32">
        <v>100.2</v>
      </c>
      <c r="EX17" s="32">
        <v>99.3</v>
      </c>
      <c r="EY17" s="32">
        <v>98.3</v>
      </c>
      <c r="EZ17" s="32">
        <v>97.4</v>
      </c>
      <c r="FA17" s="32">
        <v>96.5</v>
      </c>
      <c r="FB17" s="32">
        <v>95.8</v>
      </c>
      <c r="FC17" s="32">
        <v>86.2</v>
      </c>
      <c r="FD17" s="32">
        <v>84.2</v>
      </c>
      <c r="FE17" s="32">
        <v>81.099999999999994</v>
      </c>
      <c r="FF17" s="32">
        <v>78</v>
      </c>
      <c r="FG17" s="32">
        <v>76.5</v>
      </c>
      <c r="FH17" s="32">
        <v>76.099999999999994</v>
      </c>
      <c r="FI17" s="32">
        <v>76.2</v>
      </c>
      <c r="FJ17" s="32">
        <v>76.2</v>
      </c>
      <c r="FK17" s="32">
        <v>76.5</v>
      </c>
      <c r="FL17" s="32">
        <v>77.5</v>
      </c>
      <c r="FM17" s="33">
        <v>78.099999999999994</v>
      </c>
      <c r="FN17" s="33">
        <v>78.900000000000006</v>
      </c>
      <c r="FO17" s="33">
        <v>84.1</v>
      </c>
      <c r="FP17" s="33">
        <v>85.4</v>
      </c>
      <c r="FQ17" s="33">
        <v>89.8</v>
      </c>
      <c r="FR17" s="33">
        <v>93.1</v>
      </c>
      <c r="FS17" s="33">
        <v>101.8</v>
      </c>
      <c r="FT17" s="33">
        <v>104.3</v>
      </c>
      <c r="FU17" s="33">
        <v>105.51378229209843</v>
      </c>
      <c r="FV17" s="33">
        <v>106.9</v>
      </c>
      <c r="FW17" s="33">
        <v>108.3</v>
      </c>
      <c r="FX17" s="33">
        <v>108</v>
      </c>
      <c r="FY17" s="33">
        <v>108</v>
      </c>
      <c r="FZ17" s="33">
        <v>108.29690553468434</v>
      </c>
      <c r="GA17" s="33">
        <v>123.5</v>
      </c>
      <c r="GB17" s="24">
        <v>123.3</v>
      </c>
      <c r="GC17" s="24">
        <v>122.1</v>
      </c>
      <c r="GD17" s="33">
        <v>122.1</v>
      </c>
      <c r="GE17" s="24">
        <v>121.5</v>
      </c>
      <c r="GF17" s="33">
        <v>120.1</v>
      </c>
      <c r="GG17" s="33">
        <v>119.2</v>
      </c>
      <c r="GH17" s="33">
        <v>118.7</v>
      </c>
      <c r="GI17" s="33">
        <v>118.22754103999569</v>
      </c>
      <c r="GJ17" s="33">
        <v>118.11244100997979</v>
      </c>
      <c r="GK17" s="33">
        <v>118.2</v>
      </c>
      <c r="GL17" s="33">
        <v>118.43705197056553</v>
      </c>
      <c r="GM17" s="33">
        <v>107.7</v>
      </c>
      <c r="GN17" s="33">
        <v>107.67318329416962</v>
      </c>
      <c r="GO17" s="33">
        <v>107.52543135748454</v>
      </c>
      <c r="GP17" s="33">
        <v>107.8970713257509</v>
      </c>
      <c r="GQ17" s="33">
        <v>108.03348038391793</v>
      </c>
      <c r="GR17" s="33">
        <v>109.3544559002376</v>
      </c>
      <c r="GS17" s="33">
        <v>109.84959980974725</v>
      </c>
      <c r="GT17" s="24">
        <v>110.45409761881126</v>
      </c>
      <c r="GU17" s="24">
        <v>110.48228542015515</v>
      </c>
      <c r="GV17" s="24">
        <v>110.6916752450531</v>
      </c>
      <c r="GW17" s="24">
        <v>110.8798692628891</v>
      </c>
      <c r="GX17" s="24">
        <v>110.32367347482752</v>
      </c>
      <c r="GY17" s="24">
        <v>111.1</v>
      </c>
      <c r="GZ17" s="24">
        <v>111</v>
      </c>
      <c r="HA17" s="24">
        <v>114.5</v>
      </c>
      <c r="HB17" s="24">
        <v>113.7</v>
      </c>
      <c r="HC17" s="24">
        <v>112.780894779389</v>
      </c>
      <c r="HD17" s="33">
        <v>112.239841099279</v>
      </c>
      <c r="HE17" s="33">
        <v>112.377539019065</v>
      </c>
      <c r="HF17" s="33">
        <v>112.1</v>
      </c>
      <c r="HG17" s="33">
        <v>112.4</v>
      </c>
      <c r="HH17" s="33">
        <v>112.4</v>
      </c>
      <c r="HI17" s="33">
        <v>112.4</v>
      </c>
      <c r="HJ17" s="33">
        <v>113.220973258795</v>
      </c>
      <c r="HK17" s="33">
        <v>119.47659365285401</v>
      </c>
      <c r="HL17" s="33">
        <v>118.2</v>
      </c>
      <c r="HM17" s="33">
        <v>114.1</v>
      </c>
      <c r="HN17" s="33">
        <v>112.4</v>
      </c>
      <c r="HO17" s="33">
        <v>111.6</v>
      </c>
      <c r="HP17" s="33">
        <v>110.6</v>
      </c>
      <c r="HQ17" s="33">
        <v>110.7</v>
      </c>
      <c r="HR17" s="33">
        <v>110.8</v>
      </c>
      <c r="HS17" s="33">
        <v>110.9</v>
      </c>
      <c r="HT17" s="33">
        <v>111.6</v>
      </c>
      <c r="HU17" s="33">
        <v>111.9</v>
      </c>
      <c r="HV17" s="33">
        <v>111.6</v>
      </c>
      <c r="HW17" s="176">
        <v>112.1</v>
      </c>
      <c r="HX17" s="176">
        <v>111.5</v>
      </c>
      <c r="HY17" s="176">
        <v>111.3</v>
      </c>
      <c r="HZ17" s="176">
        <v>112.6</v>
      </c>
      <c r="IA17" s="176">
        <v>113.2</v>
      </c>
      <c r="IB17" s="176">
        <v>113.4</v>
      </c>
      <c r="IC17" s="176">
        <v>112.8</v>
      </c>
      <c r="ID17" s="176">
        <v>112.5</v>
      </c>
      <c r="IE17" s="176">
        <v>112.1</v>
      </c>
      <c r="IF17" s="176">
        <v>111</v>
      </c>
      <c r="IG17" s="176">
        <v>110.3</v>
      </c>
      <c r="IH17" s="176">
        <v>110.7</v>
      </c>
      <c r="II17" s="176">
        <v>104.2</v>
      </c>
    </row>
    <row r="18" spans="1:243" ht="15.75">
      <c r="A18" s="186"/>
      <c r="B18" s="8" t="str">
        <f>IF('0'!A1=1,"Одеська","Odesa")</f>
        <v>Одеська</v>
      </c>
      <c r="C18" s="32">
        <v>113.5</v>
      </c>
      <c r="D18" s="32">
        <v>114.4</v>
      </c>
      <c r="E18" s="32">
        <v>117.3</v>
      </c>
      <c r="F18" s="32">
        <v>117.8</v>
      </c>
      <c r="G18" s="32">
        <v>118.2</v>
      </c>
      <c r="H18" s="32">
        <v>119.3</v>
      </c>
      <c r="I18" s="32">
        <v>119.9</v>
      </c>
      <c r="J18" s="32">
        <v>120.6</v>
      </c>
      <c r="K18" s="32">
        <v>121.4</v>
      </c>
      <c r="L18" s="32">
        <v>121.3</v>
      </c>
      <c r="M18" s="32">
        <v>121.5</v>
      </c>
      <c r="N18" s="32">
        <v>121.8</v>
      </c>
      <c r="O18" s="32">
        <v>124.70096617591511</v>
      </c>
      <c r="P18" s="32">
        <v>119.5</v>
      </c>
      <c r="Q18" s="32">
        <v>115.6</v>
      </c>
      <c r="R18" s="32">
        <v>115.1</v>
      </c>
      <c r="S18" s="32">
        <v>114.7</v>
      </c>
      <c r="T18" s="32">
        <v>114.3</v>
      </c>
      <c r="U18" s="32">
        <v>113.1</v>
      </c>
      <c r="V18" s="32">
        <v>112.6</v>
      </c>
      <c r="W18" s="32">
        <v>112.6</v>
      </c>
      <c r="X18" s="32">
        <v>112.6</v>
      </c>
      <c r="Y18" s="32">
        <v>112.3</v>
      </c>
      <c r="Z18" s="32">
        <v>111.7</v>
      </c>
      <c r="AA18" s="32">
        <v>121.52384541726373</v>
      </c>
      <c r="AB18" s="32">
        <v>124.2</v>
      </c>
      <c r="AC18" s="32">
        <v>126.4</v>
      </c>
      <c r="AD18" s="32">
        <v>126.5</v>
      </c>
      <c r="AE18" s="32">
        <v>126</v>
      </c>
      <c r="AF18" s="32">
        <v>124.4</v>
      </c>
      <c r="AG18" s="32">
        <v>124</v>
      </c>
      <c r="AH18" s="32">
        <v>123.7</v>
      </c>
      <c r="AI18" s="32">
        <v>122.9</v>
      </c>
      <c r="AJ18" s="32">
        <v>122.8</v>
      </c>
      <c r="AK18" s="32">
        <v>122.8</v>
      </c>
      <c r="AL18" s="32">
        <v>122.9</v>
      </c>
      <c r="AM18" s="32">
        <v>117.1698524545162</v>
      </c>
      <c r="AN18" s="32">
        <v>114.3</v>
      </c>
      <c r="AO18" s="32">
        <v>114.7</v>
      </c>
      <c r="AP18" s="32">
        <v>115.1</v>
      </c>
      <c r="AQ18" s="32">
        <v>116.5</v>
      </c>
      <c r="AR18" s="32">
        <v>118</v>
      </c>
      <c r="AS18" s="32">
        <v>118.5</v>
      </c>
      <c r="AT18" s="32">
        <v>118.5</v>
      </c>
      <c r="AU18" s="32">
        <v>119.1</v>
      </c>
      <c r="AV18" s="32">
        <v>120</v>
      </c>
      <c r="AW18" s="32">
        <v>120.6</v>
      </c>
      <c r="AX18" s="32">
        <v>121.7</v>
      </c>
      <c r="AY18" s="32">
        <v>115.1</v>
      </c>
      <c r="AZ18" s="32">
        <v>116.7</v>
      </c>
      <c r="BA18" s="32">
        <v>118.5</v>
      </c>
      <c r="BB18" s="32">
        <v>119.5</v>
      </c>
      <c r="BC18" s="32">
        <v>119.2</v>
      </c>
      <c r="BD18" s="32">
        <v>118.8</v>
      </c>
      <c r="BE18" s="32">
        <v>118.6</v>
      </c>
      <c r="BF18" s="32">
        <v>118.4</v>
      </c>
      <c r="BG18" s="32">
        <v>118</v>
      </c>
      <c r="BH18" s="32">
        <v>116.9</v>
      </c>
      <c r="BI18" s="32">
        <v>115.9</v>
      </c>
      <c r="BJ18" s="32">
        <v>115.4</v>
      </c>
      <c r="BK18" s="32">
        <v>119.5</v>
      </c>
      <c r="BL18" s="32">
        <v>117.6</v>
      </c>
      <c r="BM18" s="32">
        <v>115.5</v>
      </c>
      <c r="BN18" s="32">
        <v>114</v>
      </c>
      <c r="BO18" s="32">
        <v>113.6</v>
      </c>
      <c r="BP18" s="32">
        <v>113.6</v>
      </c>
      <c r="BQ18" s="32">
        <v>112.9</v>
      </c>
      <c r="BR18" s="32">
        <v>112.2</v>
      </c>
      <c r="BS18" s="32">
        <v>111.5</v>
      </c>
      <c r="BT18" s="32">
        <v>111.4</v>
      </c>
      <c r="BU18" s="32">
        <v>111.4</v>
      </c>
      <c r="BV18" s="32">
        <v>110.9</v>
      </c>
      <c r="BW18" s="32">
        <v>107.1</v>
      </c>
      <c r="BX18" s="32">
        <v>107.9</v>
      </c>
      <c r="BY18" s="32">
        <v>106.8</v>
      </c>
      <c r="BZ18" s="32">
        <v>105</v>
      </c>
      <c r="CA18" s="32">
        <v>103.5</v>
      </c>
      <c r="CB18" s="32">
        <v>102.5</v>
      </c>
      <c r="CC18" s="32">
        <v>102.6</v>
      </c>
      <c r="CD18" s="32">
        <v>102.5</v>
      </c>
      <c r="CE18" s="32">
        <v>102.8</v>
      </c>
      <c r="CF18" s="32">
        <v>103.2</v>
      </c>
      <c r="CG18" s="32">
        <v>102.7</v>
      </c>
      <c r="CH18" s="32">
        <v>102.8</v>
      </c>
      <c r="CI18" s="32">
        <v>90.3</v>
      </c>
      <c r="CJ18" s="32">
        <v>89.2</v>
      </c>
      <c r="CK18" s="32">
        <v>89.8</v>
      </c>
      <c r="CL18" s="32">
        <v>91.3</v>
      </c>
      <c r="CM18" s="32">
        <v>91.9</v>
      </c>
      <c r="CN18" s="32">
        <v>92.2</v>
      </c>
      <c r="CO18" s="32">
        <v>92.5</v>
      </c>
      <c r="CP18" s="32">
        <v>92.5</v>
      </c>
      <c r="CQ18" s="32">
        <v>92.4</v>
      </c>
      <c r="CR18" s="32">
        <v>91.9</v>
      </c>
      <c r="CS18" s="32">
        <v>92.1</v>
      </c>
      <c r="CT18" s="32">
        <v>93.1</v>
      </c>
      <c r="CU18" s="32">
        <v>107.1</v>
      </c>
      <c r="CV18" s="32">
        <v>105.3</v>
      </c>
      <c r="CW18" s="32">
        <v>104.9</v>
      </c>
      <c r="CX18" s="32">
        <v>104.8</v>
      </c>
      <c r="CY18" s="32">
        <v>106</v>
      </c>
      <c r="CZ18" s="32">
        <v>107.5</v>
      </c>
      <c r="DA18" s="32">
        <v>108.1</v>
      </c>
      <c r="DB18" s="32">
        <v>108.5</v>
      </c>
      <c r="DC18" s="32">
        <v>108.5</v>
      </c>
      <c r="DD18" s="32">
        <v>108.5</v>
      </c>
      <c r="DE18" s="32">
        <v>108.5</v>
      </c>
      <c r="DF18" s="32">
        <v>107.4</v>
      </c>
      <c r="DG18" s="32">
        <v>105.9</v>
      </c>
      <c r="DH18" s="32">
        <v>107.2</v>
      </c>
      <c r="DI18" s="32">
        <v>107.8</v>
      </c>
      <c r="DJ18" s="32">
        <v>107.6</v>
      </c>
      <c r="DK18" s="32">
        <v>106.8</v>
      </c>
      <c r="DL18" s="32">
        <v>105.4</v>
      </c>
      <c r="DM18" s="32">
        <v>104.9</v>
      </c>
      <c r="DN18" s="32">
        <v>104.8</v>
      </c>
      <c r="DO18" s="32">
        <v>105.1</v>
      </c>
      <c r="DP18" s="32">
        <v>105.6</v>
      </c>
      <c r="DQ18" s="32">
        <v>106.1</v>
      </c>
      <c r="DR18" s="32">
        <v>106.5</v>
      </c>
      <c r="DS18" s="32">
        <v>113.9</v>
      </c>
      <c r="DT18" s="32">
        <v>113</v>
      </c>
      <c r="DU18" s="32">
        <v>113.9</v>
      </c>
      <c r="DV18" s="32">
        <v>114.3</v>
      </c>
      <c r="DW18" s="32">
        <v>114.5</v>
      </c>
      <c r="DX18" s="32">
        <v>114.4</v>
      </c>
      <c r="DY18" s="32">
        <v>113.9</v>
      </c>
      <c r="DZ18" s="32">
        <v>113.9</v>
      </c>
      <c r="EA18" s="32">
        <v>113.6</v>
      </c>
      <c r="EB18" s="32">
        <v>113.5</v>
      </c>
      <c r="EC18" s="32">
        <v>113.3</v>
      </c>
      <c r="ED18" s="32">
        <v>113</v>
      </c>
      <c r="EE18" s="32">
        <v>107.9</v>
      </c>
      <c r="EF18" s="32">
        <v>108.9</v>
      </c>
      <c r="EG18" s="32">
        <v>109.6</v>
      </c>
      <c r="EH18" s="32">
        <v>109.9</v>
      </c>
      <c r="EI18" s="32">
        <v>110</v>
      </c>
      <c r="EJ18" s="32">
        <v>110.2</v>
      </c>
      <c r="EK18" s="32">
        <v>109.9</v>
      </c>
      <c r="EL18" s="32">
        <v>109.8</v>
      </c>
      <c r="EM18" s="32">
        <v>109.8</v>
      </c>
      <c r="EN18" s="32">
        <v>109.4</v>
      </c>
      <c r="EO18" s="32">
        <v>109.2</v>
      </c>
      <c r="EP18" s="32">
        <v>109.3</v>
      </c>
      <c r="EQ18" s="32">
        <v>104.4</v>
      </c>
      <c r="ER18" s="32">
        <v>104.3</v>
      </c>
      <c r="ES18" s="32">
        <v>102.2</v>
      </c>
      <c r="ET18" s="32">
        <v>100.9</v>
      </c>
      <c r="EU18" s="32">
        <v>99.1</v>
      </c>
      <c r="EV18" s="32">
        <v>98.2</v>
      </c>
      <c r="EW18" s="32">
        <v>98</v>
      </c>
      <c r="EX18" s="32">
        <v>97</v>
      </c>
      <c r="EY18" s="32">
        <v>96.3</v>
      </c>
      <c r="EZ18" s="32">
        <v>95.3</v>
      </c>
      <c r="FA18" s="32">
        <v>94.3</v>
      </c>
      <c r="FB18" s="32">
        <v>93.2</v>
      </c>
      <c r="FC18" s="32">
        <v>83.6</v>
      </c>
      <c r="FD18" s="32">
        <v>82.8</v>
      </c>
      <c r="FE18" s="32">
        <v>81.099999999999994</v>
      </c>
      <c r="FF18" s="32">
        <v>78.400000000000006</v>
      </c>
      <c r="FG18" s="32">
        <v>77.599999999999994</v>
      </c>
      <c r="FH18" s="32">
        <v>76.900000000000006</v>
      </c>
      <c r="FI18" s="32">
        <v>76.7</v>
      </c>
      <c r="FJ18" s="32">
        <v>77.099999999999994</v>
      </c>
      <c r="FK18" s="32">
        <v>77.2</v>
      </c>
      <c r="FL18" s="32">
        <v>78.400000000000006</v>
      </c>
      <c r="FM18" s="33">
        <v>79.2</v>
      </c>
      <c r="FN18" s="33">
        <v>80.599999999999994</v>
      </c>
      <c r="FO18" s="33">
        <v>89.1</v>
      </c>
      <c r="FP18" s="33">
        <v>90.9</v>
      </c>
      <c r="FQ18" s="33">
        <v>93.6</v>
      </c>
      <c r="FR18" s="33">
        <v>96.9</v>
      </c>
      <c r="FS18" s="33">
        <v>104.1</v>
      </c>
      <c r="FT18" s="33">
        <v>106.6</v>
      </c>
      <c r="FU18" s="33">
        <v>107.46151788753421</v>
      </c>
      <c r="FV18" s="33">
        <v>108.1</v>
      </c>
      <c r="FW18" s="33">
        <v>108.6</v>
      </c>
      <c r="FX18" s="33">
        <v>107.9</v>
      </c>
      <c r="FY18" s="33">
        <v>107.6</v>
      </c>
      <c r="FZ18" s="33">
        <v>108.14557472048985</v>
      </c>
      <c r="GA18" s="33">
        <v>116.1</v>
      </c>
      <c r="GB18" s="24">
        <v>116</v>
      </c>
      <c r="GC18" s="24">
        <v>116.7</v>
      </c>
      <c r="GD18" s="33">
        <v>117.5</v>
      </c>
      <c r="GE18" s="24">
        <v>117.9</v>
      </c>
      <c r="GF18" s="33">
        <v>117.7</v>
      </c>
      <c r="GG18" s="33">
        <v>117.1</v>
      </c>
      <c r="GH18" s="33">
        <v>116.7</v>
      </c>
      <c r="GI18" s="33">
        <v>116.70818961913088</v>
      </c>
      <c r="GJ18" s="33">
        <v>117.01219459309058</v>
      </c>
      <c r="GK18" s="33">
        <v>117.3</v>
      </c>
      <c r="GL18" s="33">
        <v>116.60521072899709</v>
      </c>
      <c r="GM18" s="33">
        <v>110.9</v>
      </c>
      <c r="GN18" s="33">
        <v>109.37591482528077</v>
      </c>
      <c r="GO18" s="33">
        <v>108.39580520219469</v>
      </c>
      <c r="GP18" s="33">
        <v>108.69731848519496</v>
      </c>
      <c r="GQ18" s="33">
        <v>109.40446052727906</v>
      </c>
      <c r="GR18" s="33">
        <v>109.69466961894089</v>
      </c>
      <c r="GS18" s="33">
        <v>110.50483839683709</v>
      </c>
      <c r="GT18" s="24">
        <v>111.24439627827054</v>
      </c>
      <c r="GU18" s="24">
        <v>111.25310169223894</v>
      </c>
      <c r="GV18" s="24">
        <v>111.36514033005629</v>
      </c>
      <c r="GW18" s="24">
        <v>111.05360158256077</v>
      </c>
      <c r="GX18" s="24">
        <v>110.49132144138018</v>
      </c>
      <c r="GY18" s="24">
        <v>105.6</v>
      </c>
      <c r="GZ18" s="24">
        <v>107.5</v>
      </c>
      <c r="HA18" s="24">
        <v>107.9</v>
      </c>
      <c r="HB18" s="24">
        <v>108.1</v>
      </c>
      <c r="HC18" s="24">
        <v>106.978082292507</v>
      </c>
      <c r="HD18" s="33">
        <v>106.395599349116</v>
      </c>
      <c r="HE18" s="33">
        <v>106.10855233305401</v>
      </c>
      <c r="HF18" s="33">
        <v>106.1</v>
      </c>
      <c r="HG18" s="33">
        <v>106.3</v>
      </c>
      <c r="HH18" s="33">
        <v>106.5</v>
      </c>
      <c r="HI18" s="33">
        <v>107</v>
      </c>
      <c r="HJ18" s="33">
        <v>107.42313762565099</v>
      </c>
      <c r="HK18" s="33">
        <v>113.151589739442</v>
      </c>
      <c r="HL18" s="33">
        <v>114</v>
      </c>
      <c r="HM18" s="33">
        <v>113.1</v>
      </c>
      <c r="HN18" s="33">
        <v>110.7</v>
      </c>
      <c r="HO18" s="33">
        <v>109.7</v>
      </c>
      <c r="HP18" s="33">
        <v>109.2</v>
      </c>
      <c r="HQ18" s="33">
        <v>109.3</v>
      </c>
      <c r="HR18" s="33">
        <v>109</v>
      </c>
      <c r="HS18" s="33">
        <v>109.4</v>
      </c>
      <c r="HT18" s="33">
        <v>109.6</v>
      </c>
      <c r="HU18" s="33">
        <v>109.6</v>
      </c>
      <c r="HV18" s="33">
        <v>109.5</v>
      </c>
      <c r="HW18" s="176">
        <v>107.1</v>
      </c>
      <c r="HX18" s="176">
        <v>107.2</v>
      </c>
      <c r="HY18" s="176">
        <v>108.3</v>
      </c>
      <c r="HZ18" s="176">
        <v>109.7</v>
      </c>
      <c r="IA18" s="176">
        <v>110.6</v>
      </c>
      <c r="IB18" s="176">
        <v>110.7</v>
      </c>
      <c r="IC18" s="176">
        <v>110.2</v>
      </c>
      <c r="ID18" s="176">
        <v>110.1</v>
      </c>
      <c r="IE18" s="176">
        <v>109.3</v>
      </c>
      <c r="IF18" s="176">
        <v>108.6</v>
      </c>
      <c r="IG18" s="176">
        <v>108.3</v>
      </c>
      <c r="IH18" s="176">
        <v>108.6</v>
      </c>
      <c r="II18" s="176">
        <v>107.1</v>
      </c>
    </row>
    <row r="19" spans="1:243" ht="15.75">
      <c r="A19" s="186"/>
      <c r="B19" s="8" t="str">
        <f>IF('0'!A1=1,"Полтавська","Poltava")</f>
        <v>Полтавська</v>
      </c>
      <c r="C19" s="32">
        <v>118.7</v>
      </c>
      <c r="D19" s="32">
        <v>118.5</v>
      </c>
      <c r="E19" s="32">
        <v>119.4</v>
      </c>
      <c r="F19" s="32">
        <v>120.7</v>
      </c>
      <c r="G19" s="32">
        <v>120.9</v>
      </c>
      <c r="H19" s="32">
        <v>121.5</v>
      </c>
      <c r="I19" s="32">
        <v>122.4</v>
      </c>
      <c r="J19" s="32">
        <v>122.4</v>
      </c>
      <c r="K19" s="32">
        <v>122.7</v>
      </c>
      <c r="L19" s="32">
        <v>122.3</v>
      </c>
      <c r="M19" s="32">
        <v>122.1</v>
      </c>
      <c r="N19" s="32">
        <v>121.9</v>
      </c>
      <c r="O19" s="32">
        <v>131.80249978005907</v>
      </c>
      <c r="P19" s="32">
        <v>126.4</v>
      </c>
      <c r="Q19" s="32">
        <v>122.1</v>
      </c>
      <c r="R19" s="32">
        <v>119.9</v>
      </c>
      <c r="S19" s="32">
        <v>119.7</v>
      </c>
      <c r="T19" s="32">
        <v>119.5</v>
      </c>
      <c r="U19" s="32">
        <v>117.9</v>
      </c>
      <c r="V19" s="32">
        <v>117.5</v>
      </c>
      <c r="W19" s="32">
        <v>117.6</v>
      </c>
      <c r="X19" s="32">
        <v>117.4</v>
      </c>
      <c r="Y19" s="32">
        <v>117.1</v>
      </c>
      <c r="Z19" s="32">
        <v>116.6</v>
      </c>
      <c r="AA19" s="32">
        <v>116.91601518935985</v>
      </c>
      <c r="AB19" s="32">
        <v>126.1</v>
      </c>
      <c r="AC19" s="32">
        <v>128.30000000000001</v>
      </c>
      <c r="AD19" s="32">
        <v>128</v>
      </c>
      <c r="AE19" s="32">
        <v>126</v>
      </c>
      <c r="AF19" s="32">
        <v>125.3</v>
      </c>
      <c r="AG19" s="32">
        <v>124.8</v>
      </c>
      <c r="AH19" s="32">
        <v>124.4</v>
      </c>
      <c r="AI19" s="32">
        <v>123.8</v>
      </c>
      <c r="AJ19" s="32">
        <v>123.5</v>
      </c>
      <c r="AK19" s="32">
        <v>123.5</v>
      </c>
      <c r="AL19" s="32">
        <v>123.4</v>
      </c>
      <c r="AM19" s="32">
        <v>111.46411950941106</v>
      </c>
      <c r="AN19" s="32">
        <v>112.8</v>
      </c>
      <c r="AO19" s="32">
        <v>111.9</v>
      </c>
      <c r="AP19" s="32">
        <v>112.9</v>
      </c>
      <c r="AQ19" s="32">
        <v>114.1</v>
      </c>
      <c r="AR19" s="32">
        <v>114.6</v>
      </c>
      <c r="AS19" s="32">
        <v>115.3</v>
      </c>
      <c r="AT19" s="32">
        <v>115.5</v>
      </c>
      <c r="AU19" s="32">
        <v>115.3</v>
      </c>
      <c r="AV19" s="32">
        <v>115.4</v>
      </c>
      <c r="AW19" s="32">
        <v>115.8</v>
      </c>
      <c r="AX19" s="32">
        <v>116.6</v>
      </c>
      <c r="AY19" s="32">
        <v>115.8</v>
      </c>
      <c r="AZ19" s="32">
        <v>113.3</v>
      </c>
      <c r="BA19" s="32">
        <v>116.1</v>
      </c>
      <c r="BB19" s="32">
        <v>117.3</v>
      </c>
      <c r="BC19" s="32">
        <v>117.2</v>
      </c>
      <c r="BD19" s="32">
        <v>117</v>
      </c>
      <c r="BE19" s="32">
        <v>116.9</v>
      </c>
      <c r="BF19" s="32">
        <v>117</v>
      </c>
      <c r="BG19" s="32">
        <v>116.6</v>
      </c>
      <c r="BH19" s="32">
        <v>115.8</v>
      </c>
      <c r="BI19" s="32">
        <v>115</v>
      </c>
      <c r="BJ19" s="32">
        <v>114.7</v>
      </c>
      <c r="BK19" s="32">
        <v>114.1</v>
      </c>
      <c r="BL19" s="32">
        <v>113.9</v>
      </c>
      <c r="BM19" s="32">
        <v>112.4</v>
      </c>
      <c r="BN19" s="32">
        <v>111.4</v>
      </c>
      <c r="BO19" s="32">
        <v>111.4</v>
      </c>
      <c r="BP19" s="32">
        <v>111.2</v>
      </c>
      <c r="BQ19" s="32">
        <v>111.4</v>
      </c>
      <c r="BR19" s="32">
        <v>110.8</v>
      </c>
      <c r="BS19" s="32">
        <v>111.2</v>
      </c>
      <c r="BT19" s="32">
        <v>111.7</v>
      </c>
      <c r="BU19" s="32">
        <v>112</v>
      </c>
      <c r="BV19" s="32">
        <v>111.9</v>
      </c>
      <c r="BW19" s="32">
        <v>115.1</v>
      </c>
      <c r="BX19" s="32">
        <v>114</v>
      </c>
      <c r="BY19" s="32">
        <v>111.6</v>
      </c>
      <c r="BZ19" s="32">
        <v>110.1</v>
      </c>
      <c r="CA19" s="32">
        <v>109.1</v>
      </c>
      <c r="CB19" s="32">
        <v>108.4</v>
      </c>
      <c r="CC19" s="32">
        <v>107.6</v>
      </c>
      <c r="CD19" s="32">
        <v>107.2</v>
      </c>
      <c r="CE19" s="32">
        <v>106.8</v>
      </c>
      <c r="CF19" s="32">
        <v>106.5</v>
      </c>
      <c r="CG19" s="32">
        <v>105.5</v>
      </c>
      <c r="CH19" s="32">
        <v>104.2</v>
      </c>
      <c r="CI19" s="32">
        <v>85.8</v>
      </c>
      <c r="CJ19" s="32">
        <v>85.9</v>
      </c>
      <c r="CK19" s="32">
        <v>87.2</v>
      </c>
      <c r="CL19" s="32">
        <v>87.4</v>
      </c>
      <c r="CM19" s="32">
        <v>87.6</v>
      </c>
      <c r="CN19" s="32">
        <v>88.1</v>
      </c>
      <c r="CO19" s="32">
        <v>88.3</v>
      </c>
      <c r="CP19" s="32">
        <v>88.2</v>
      </c>
      <c r="CQ19" s="32">
        <v>88.1</v>
      </c>
      <c r="CR19" s="32">
        <v>88.2</v>
      </c>
      <c r="CS19" s="32">
        <v>88.9</v>
      </c>
      <c r="CT19" s="32">
        <v>90</v>
      </c>
      <c r="CU19" s="32">
        <v>109.9</v>
      </c>
      <c r="CV19" s="32">
        <v>107.7</v>
      </c>
      <c r="CW19" s="32">
        <v>108.8</v>
      </c>
      <c r="CX19" s="32">
        <v>109.1</v>
      </c>
      <c r="CY19" s="32">
        <v>110.5</v>
      </c>
      <c r="CZ19" s="32">
        <v>112.1</v>
      </c>
      <c r="DA19" s="32">
        <v>113</v>
      </c>
      <c r="DB19" s="32">
        <v>113.3</v>
      </c>
      <c r="DC19" s="32">
        <v>113.5</v>
      </c>
      <c r="DD19" s="32">
        <v>113.7</v>
      </c>
      <c r="DE19" s="32">
        <v>113.7</v>
      </c>
      <c r="DF19" s="32">
        <v>114.1</v>
      </c>
      <c r="DG19" s="32">
        <v>112.3</v>
      </c>
      <c r="DH19" s="32">
        <v>113.6</v>
      </c>
      <c r="DI19" s="32">
        <v>112.5</v>
      </c>
      <c r="DJ19" s="32">
        <v>112.2</v>
      </c>
      <c r="DK19" s="32">
        <v>110.9</v>
      </c>
      <c r="DL19" s="32">
        <v>108.6</v>
      </c>
      <c r="DM19" s="32">
        <v>107.9</v>
      </c>
      <c r="DN19" s="32">
        <v>108.1</v>
      </c>
      <c r="DO19" s="32">
        <v>108.5</v>
      </c>
      <c r="DP19" s="32">
        <v>108.9</v>
      </c>
      <c r="DQ19" s="32">
        <v>109.1</v>
      </c>
      <c r="DR19" s="32">
        <v>109.1</v>
      </c>
      <c r="DS19" s="32">
        <v>116.4</v>
      </c>
      <c r="DT19" s="32">
        <v>114.6</v>
      </c>
      <c r="DU19" s="32">
        <v>114.4</v>
      </c>
      <c r="DV19" s="32">
        <v>114.8</v>
      </c>
      <c r="DW19" s="32">
        <v>116.1</v>
      </c>
      <c r="DX19" s="32">
        <v>116.7</v>
      </c>
      <c r="DY19" s="32">
        <v>116.6</v>
      </c>
      <c r="DZ19" s="32">
        <v>116.3</v>
      </c>
      <c r="EA19" s="32">
        <v>116</v>
      </c>
      <c r="EB19" s="32">
        <v>115.9</v>
      </c>
      <c r="EC19" s="32">
        <v>115.9</v>
      </c>
      <c r="ED19" s="32">
        <v>115.5</v>
      </c>
      <c r="EE19" s="32">
        <v>107</v>
      </c>
      <c r="EF19" s="32">
        <v>107.6</v>
      </c>
      <c r="EG19" s="32">
        <v>108.5</v>
      </c>
      <c r="EH19" s="32">
        <v>109</v>
      </c>
      <c r="EI19" s="32">
        <v>108.2</v>
      </c>
      <c r="EJ19" s="32">
        <v>108</v>
      </c>
      <c r="EK19" s="32">
        <v>108</v>
      </c>
      <c r="EL19" s="32">
        <v>107.8</v>
      </c>
      <c r="EM19" s="32">
        <v>107</v>
      </c>
      <c r="EN19" s="32">
        <v>106.6</v>
      </c>
      <c r="EO19" s="32">
        <v>106.2</v>
      </c>
      <c r="EP19" s="32">
        <v>106.1</v>
      </c>
      <c r="EQ19" s="32">
        <v>105</v>
      </c>
      <c r="ER19" s="32">
        <v>103.1</v>
      </c>
      <c r="ES19" s="32">
        <v>103.1</v>
      </c>
      <c r="ET19" s="32">
        <v>101.4</v>
      </c>
      <c r="EU19" s="32">
        <v>100.2</v>
      </c>
      <c r="EV19" s="32">
        <v>99.3</v>
      </c>
      <c r="EW19" s="32">
        <v>98.6</v>
      </c>
      <c r="EX19" s="32">
        <v>97.8</v>
      </c>
      <c r="EY19" s="32">
        <v>97.5</v>
      </c>
      <c r="EZ19" s="32">
        <v>96.7</v>
      </c>
      <c r="FA19" s="32">
        <v>95.8</v>
      </c>
      <c r="FB19" s="32">
        <v>94.9</v>
      </c>
      <c r="FC19" s="32">
        <v>80.5</v>
      </c>
      <c r="FD19" s="32">
        <v>81.8</v>
      </c>
      <c r="FE19" s="32">
        <v>80.2</v>
      </c>
      <c r="FF19" s="32">
        <v>77.7</v>
      </c>
      <c r="FG19" s="32">
        <v>76.900000000000006</v>
      </c>
      <c r="FH19" s="32">
        <v>76.400000000000006</v>
      </c>
      <c r="FI19" s="32">
        <v>75.900000000000006</v>
      </c>
      <c r="FJ19" s="32">
        <v>76.099999999999994</v>
      </c>
      <c r="FK19" s="32">
        <v>76.3</v>
      </c>
      <c r="FL19" s="32">
        <v>77.3</v>
      </c>
      <c r="FM19" s="33">
        <v>78</v>
      </c>
      <c r="FN19" s="33">
        <v>78.8</v>
      </c>
      <c r="FO19" s="33">
        <v>84.2</v>
      </c>
      <c r="FP19" s="33">
        <v>86.6</v>
      </c>
      <c r="FQ19" s="33">
        <v>89.9</v>
      </c>
      <c r="FR19" s="33">
        <v>93.8</v>
      </c>
      <c r="FS19" s="33">
        <v>100.3</v>
      </c>
      <c r="FT19" s="33">
        <v>102.1</v>
      </c>
      <c r="FU19" s="33">
        <v>103.53489687339493</v>
      </c>
      <c r="FV19" s="33">
        <v>104.7</v>
      </c>
      <c r="FW19" s="33">
        <v>106.2</v>
      </c>
      <c r="FX19" s="33">
        <v>105.6</v>
      </c>
      <c r="FY19" s="33">
        <v>105.9</v>
      </c>
      <c r="FZ19" s="33">
        <v>106.07767952337923</v>
      </c>
      <c r="GA19" s="33">
        <v>123.3</v>
      </c>
      <c r="GB19" s="24">
        <v>124.5</v>
      </c>
      <c r="GC19" s="24">
        <v>122.8</v>
      </c>
      <c r="GD19" s="33">
        <v>123.8</v>
      </c>
      <c r="GE19" s="24">
        <v>124.4</v>
      </c>
      <c r="GF19" s="33">
        <v>124.8</v>
      </c>
      <c r="GG19" s="33">
        <v>124.3</v>
      </c>
      <c r="GH19" s="33">
        <v>123.6</v>
      </c>
      <c r="GI19" s="33">
        <v>122.54681488238938</v>
      </c>
      <c r="GJ19" s="33">
        <v>122.74599363142194</v>
      </c>
      <c r="GK19" s="33">
        <v>122.5</v>
      </c>
      <c r="GL19" s="33">
        <v>122.486343553897</v>
      </c>
      <c r="GM19" s="33">
        <v>114.6</v>
      </c>
      <c r="GN19" s="33">
        <v>111.88470579708623</v>
      </c>
      <c r="GO19" s="33">
        <v>111.74156515182155</v>
      </c>
      <c r="GP19" s="33">
        <v>112.36493560603908</v>
      </c>
      <c r="GQ19" s="33">
        <v>112.82180808899093</v>
      </c>
      <c r="GR19" s="33">
        <v>113.20539815332633</v>
      </c>
      <c r="GS19" s="33">
        <v>114.00858713391018</v>
      </c>
      <c r="GT19" s="24">
        <v>114.85823798634036</v>
      </c>
      <c r="GU19" s="24">
        <v>115.37877975142356</v>
      </c>
      <c r="GV19" s="24">
        <v>115.73487731903698</v>
      </c>
      <c r="GW19" s="24">
        <v>115.7824452966604</v>
      </c>
      <c r="GX19" s="24">
        <v>115.87046798733714</v>
      </c>
      <c r="GY19" s="24">
        <v>113.5</v>
      </c>
      <c r="GZ19" s="24">
        <v>112.7</v>
      </c>
      <c r="HA19" s="24">
        <v>113</v>
      </c>
      <c r="HB19" s="24">
        <v>112.6</v>
      </c>
      <c r="HC19" s="24">
        <v>111.583922351363</v>
      </c>
      <c r="HD19" s="33">
        <v>111.03956796379001</v>
      </c>
      <c r="HE19" s="33">
        <v>110.35982640424299</v>
      </c>
      <c r="HF19" s="33">
        <v>109.7</v>
      </c>
      <c r="HG19" s="33">
        <v>109.7</v>
      </c>
      <c r="HH19" s="33">
        <v>109.3</v>
      </c>
      <c r="HI19" s="33">
        <v>109.2</v>
      </c>
      <c r="HJ19" s="33">
        <v>108.69234487454401</v>
      </c>
      <c r="HK19" s="33">
        <v>109.516618161181</v>
      </c>
      <c r="HL19" s="33">
        <v>110</v>
      </c>
      <c r="HM19" s="33">
        <v>109.9</v>
      </c>
      <c r="HN19" s="33">
        <v>107.8</v>
      </c>
      <c r="HO19" s="33">
        <v>107</v>
      </c>
      <c r="HP19" s="33">
        <v>106.9</v>
      </c>
      <c r="HQ19" s="33">
        <v>106.9</v>
      </c>
      <c r="HR19" s="33">
        <v>106.7</v>
      </c>
      <c r="HS19" s="33">
        <v>106.6</v>
      </c>
      <c r="HT19" s="33">
        <v>106.8</v>
      </c>
      <c r="HU19" s="33">
        <v>106.9</v>
      </c>
      <c r="HV19" s="33">
        <v>107.4</v>
      </c>
      <c r="HW19" s="176">
        <v>107.6</v>
      </c>
      <c r="HX19" s="176">
        <v>107.7</v>
      </c>
      <c r="HY19" s="176">
        <v>107.7</v>
      </c>
      <c r="HZ19" s="176">
        <v>109.9</v>
      </c>
      <c r="IA19" s="176">
        <v>110.7</v>
      </c>
      <c r="IB19" s="176">
        <v>110.6</v>
      </c>
      <c r="IC19" s="176">
        <v>110.4</v>
      </c>
      <c r="ID19" s="176">
        <v>110.7</v>
      </c>
      <c r="IE19" s="176">
        <v>110</v>
      </c>
      <c r="IF19" s="176">
        <v>109.7</v>
      </c>
      <c r="IG19" s="176">
        <v>109.6</v>
      </c>
      <c r="IH19" s="176">
        <v>110</v>
      </c>
      <c r="II19" s="176">
        <v>107.1</v>
      </c>
    </row>
    <row r="20" spans="1:243" ht="15.75">
      <c r="A20" s="186"/>
      <c r="B20" s="8" t="str">
        <f>IF('0'!A1=1,"Рівненська","Rivne")</f>
        <v>Рівненська</v>
      </c>
      <c r="C20" s="32">
        <v>129.6</v>
      </c>
      <c r="D20" s="32">
        <v>134.9</v>
      </c>
      <c r="E20" s="32">
        <v>133.9</v>
      </c>
      <c r="F20" s="32">
        <v>132.69999999999999</v>
      </c>
      <c r="G20" s="32">
        <v>130.1</v>
      </c>
      <c r="H20" s="32">
        <v>128.6</v>
      </c>
      <c r="I20" s="32">
        <v>128.69999999999999</v>
      </c>
      <c r="J20" s="32">
        <v>127.7</v>
      </c>
      <c r="K20" s="32">
        <v>127.3</v>
      </c>
      <c r="L20" s="32">
        <v>126.6</v>
      </c>
      <c r="M20" s="32">
        <v>126.1</v>
      </c>
      <c r="N20" s="32">
        <v>125.5</v>
      </c>
      <c r="O20" s="32">
        <v>126.41435524310789</v>
      </c>
      <c r="P20" s="32">
        <v>120</v>
      </c>
      <c r="Q20" s="32">
        <v>116.1</v>
      </c>
      <c r="R20" s="32">
        <v>115.7</v>
      </c>
      <c r="S20" s="32">
        <v>115.6</v>
      </c>
      <c r="T20" s="32">
        <v>116.5</v>
      </c>
      <c r="U20" s="32">
        <v>115.5</v>
      </c>
      <c r="V20" s="32">
        <v>115.9</v>
      </c>
      <c r="W20" s="32">
        <v>116.5</v>
      </c>
      <c r="X20" s="32">
        <v>116.6</v>
      </c>
      <c r="Y20" s="32">
        <v>116.2</v>
      </c>
      <c r="Z20" s="32">
        <v>116.5</v>
      </c>
      <c r="AA20" s="32">
        <v>114.63165179939831</v>
      </c>
      <c r="AB20" s="32">
        <v>116.8</v>
      </c>
      <c r="AC20" s="32">
        <v>121.6</v>
      </c>
      <c r="AD20" s="32">
        <v>123.7</v>
      </c>
      <c r="AE20" s="32">
        <v>124</v>
      </c>
      <c r="AF20" s="32">
        <v>123.3</v>
      </c>
      <c r="AG20" s="32">
        <v>123.6</v>
      </c>
      <c r="AH20" s="32">
        <v>122.9</v>
      </c>
      <c r="AI20" s="32">
        <v>122.8</v>
      </c>
      <c r="AJ20" s="32">
        <v>123.5</v>
      </c>
      <c r="AK20" s="32">
        <v>123.7</v>
      </c>
      <c r="AL20" s="32">
        <v>123.2</v>
      </c>
      <c r="AM20" s="32">
        <v>117.09628306483265</v>
      </c>
      <c r="AN20" s="32">
        <v>118.5</v>
      </c>
      <c r="AO20" s="32">
        <v>116</v>
      </c>
      <c r="AP20" s="32">
        <v>115.2</v>
      </c>
      <c r="AQ20" s="32">
        <v>115.7</v>
      </c>
      <c r="AR20" s="32">
        <v>116.8</v>
      </c>
      <c r="AS20" s="32">
        <v>117.1</v>
      </c>
      <c r="AT20" s="32">
        <v>117.4</v>
      </c>
      <c r="AU20" s="32">
        <v>116.9</v>
      </c>
      <c r="AV20" s="32">
        <v>116.9</v>
      </c>
      <c r="AW20" s="32">
        <v>117.6</v>
      </c>
      <c r="AX20" s="32">
        <v>118.6</v>
      </c>
      <c r="AY20" s="32">
        <v>124.9</v>
      </c>
      <c r="AZ20" s="32">
        <v>124</v>
      </c>
      <c r="BA20" s="32">
        <v>127.1</v>
      </c>
      <c r="BB20" s="32">
        <v>126.6</v>
      </c>
      <c r="BC20" s="32">
        <v>126.1</v>
      </c>
      <c r="BD20" s="32">
        <v>126.1</v>
      </c>
      <c r="BE20" s="32">
        <v>125.5</v>
      </c>
      <c r="BF20" s="32">
        <v>125.1</v>
      </c>
      <c r="BG20" s="32">
        <v>124.7</v>
      </c>
      <c r="BH20" s="32">
        <v>123.2</v>
      </c>
      <c r="BI20" s="32">
        <v>121.7</v>
      </c>
      <c r="BJ20" s="32">
        <v>121</v>
      </c>
      <c r="BK20" s="32">
        <v>108.2</v>
      </c>
      <c r="BL20" s="32">
        <v>109.5</v>
      </c>
      <c r="BM20" s="32">
        <v>109.1</v>
      </c>
      <c r="BN20" s="32">
        <v>110.4</v>
      </c>
      <c r="BO20" s="32">
        <v>110.7</v>
      </c>
      <c r="BP20" s="32">
        <v>110.6</v>
      </c>
      <c r="BQ20" s="32">
        <v>111.3</v>
      </c>
      <c r="BR20" s="32">
        <v>111.5</v>
      </c>
      <c r="BS20" s="32">
        <v>111.5</v>
      </c>
      <c r="BT20" s="32">
        <v>111.8</v>
      </c>
      <c r="BU20" s="32">
        <v>112</v>
      </c>
      <c r="BV20" s="32">
        <v>112</v>
      </c>
      <c r="BW20" s="32">
        <v>114.5</v>
      </c>
      <c r="BX20" s="32">
        <v>113.5</v>
      </c>
      <c r="BY20" s="32">
        <v>112.3</v>
      </c>
      <c r="BZ20" s="32">
        <v>110.8</v>
      </c>
      <c r="CA20" s="32">
        <v>109.6</v>
      </c>
      <c r="CB20" s="32">
        <v>109.2</v>
      </c>
      <c r="CC20" s="32">
        <v>108.4</v>
      </c>
      <c r="CD20" s="32">
        <v>107.7</v>
      </c>
      <c r="CE20" s="32">
        <v>107.7</v>
      </c>
      <c r="CF20" s="32">
        <v>107.5</v>
      </c>
      <c r="CG20" s="32">
        <v>107.2</v>
      </c>
      <c r="CH20" s="32">
        <v>106.4</v>
      </c>
      <c r="CI20" s="32">
        <v>89.9</v>
      </c>
      <c r="CJ20" s="32">
        <v>88.7</v>
      </c>
      <c r="CK20" s="32">
        <v>88.6</v>
      </c>
      <c r="CL20" s="32">
        <v>89.8</v>
      </c>
      <c r="CM20" s="32">
        <v>90.3</v>
      </c>
      <c r="CN20" s="32">
        <v>90.6</v>
      </c>
      <c r="CO20" s="32">
        <v>90.8</v>
      </c>
      <c r="CP20" s="32">
        <v>91.2</v>
      </c>
      <c r="CQ20" s="32">
        <v>91.1</v>
      </c>
      <c r="CR20" s="32">
        <v>90.9</v>
      </c>
      <c r="CS20" s="32">
        <v>91.1</v>
      </c>
      <c r="CT20" s="32">
        <v>91.6</v>
      </c>
      <c r="CU20" s="32">
        <v>108.6</v>
      </c>
      <c r="CV20" s="32">
        <v>109.1</v>
      </c>
      <c r="CW20" s="32">
        <v>110.9</v>
      </c>
      <c r="CX20" s="32">
        <v>109.6</v>
      </c>
      <c r="CY20" s="32">
        <v>111.2</v>
      </c>
      <c r="CZ20" s="32">
        <v>112.9</v>
      </c>
      <c r="DA20" s="32">
        <v>114</v>
      </c>
      <c r="DB20" s="32">
        <v>114.2</v>
      </c>
      <c r="DC20" s="32">
        <v>114.5</v>
      </c>
      <c r="DD20" s="32">
        <v>114.6</v>
      </c>
      <c r="DE20" s="32">
        <v>115.1</v>
      </c>
      <c r="DF20" s="32">
        <v>114.8</v>
      </c>
      <c r="DG20" s="32">
        <v>108.5</v>
      </c>
      <c r="DH20" s="32">
        <v>108.4</v>
      </c>
      <c r="DI20" s="32">
        <v>108.1</v>
      </c>
      <c r="DJ20" s="32">
        <v>107.7</v>
      </c>
      <c r="DK20" s="32">
        <v>106</v>
      </c>
      <c r="DL20" s="32">
        <v>104.4</v>
      </c>
      <c r="DM20" s="32">
        <v>103.5</v>
      </c>
      <c r="DN20" s="32">
        <v>103.5</v>
      </c>
      <c r="DO20" s="32">
        <v>103.6</v>
      </c>
      <c r="DP20" s="32">
        <v>104.4</v>
      </c>
      <c r="DQ20" s="32">
        <v>104.4</v>
      </c>
      <c r="DR20" s="32">
        <v>105</v>
      </c>
      <c r="DS20" s="32">
        <v>116.1</v>
      </c>
      <c r="DT20" s="32">
        <v>123.4</v>
      </c>
      <c r="DU20" s="32">
        <v>118.7</v>
      </c>
      <c r="DV20" s="32">
        <v>118.6</v>
      </c>
      <c r="DW20" s="32">
        <v>119.4</v>
      </c>
      <c r="DX20" s="32">
        <v>119.9</v>
      </c>
      <c r="DY20" s="32">
        <v>120</v>
      </c>
      <c r="DZ20" s="32">
        <v>119.9</v>
      </c>
      <c r="EA20" s="32">
        <v>119.5</v>
      </c>
      <c r="EB20" s="32">
        <v>118.8</v>
      </c>
      <c r="EC20" s="32">
        <v>118.6</v>
      </c>
      <c r="ED20" s="32">
        <v>117.6</v>
      </c>
      <c r="EE20" s="32">
        <v>113.6</v>
      </c>
      <c r="EF20" s="32">
        <v>112.2</v>
      </c>
      <c r="EG20" s="32">
        <v>112</v>
      </c>
      <c r="EH20" s="32">
        <v>112.5</v>
      </c>
      <c r="EI20" s="32">
        <v>112</v>
      </c>
      <c r="EJ20" s="32">
        <v>111.7</v>
      </c>
      <c r="EK20" s="32">
        <v>111.8</v>
      </c>
      <c r="EL20" s="32">
        <v>111.9</v>
      </c>
      <c r="EM20" s="32">
        <v>111.8</v>
      </c>
      <c r="EN20" s="32">
        <v>111.5</v>
      </c>
      <c r="EO20" s="32">
        <v>111.3</v>
      </c>
      <c r="EP20" s="32">
        <v>111.5</v>
      </c>
      <c r="EQ20" s="32">
        <v>105.1</v>
      </c>
      <c r="ER20" s="32">
        <v>100.1</v>
      </c>
      <c r="ES20" s="32">
        <v>103.4</v>
      </c>
      <c r="ET20" s="32">
        <v>102.2</v>
      </c>
      <c r="EU20" s="32">
        <v>100.8</v>
      </c>
      <c r="EV20" s="32">
        <v>99.6</v>
      </c>
      <c r="EW20" s="32">
        <v>98.7</v>
      </c>
      <c r="EX20" s="32">
        <v>97.5</v>
      </c>
      <c r="EY20" s="32">
        <v>96.6</v>
      </c>
      <c r="EZ20" s="32">
        <v>95.7</v>
      </c>
      <c r="FA20" s="32">
        <v>94.7</v>
      </c>
      <c r="FB20" s="32">
        <v>93.9</v>
      </c>
      <c r="FC20" s="32">
        <v>82.2</v>
      </c>
      <c r="FD20" s="32">
        <v>80.900000000000006</v>
      </c>
      <c r="FE20" s="32">
        <v>77.900000000000006</v>
      </c>
      <c r="FF20" s="32">
        <v>75.099999999999994</v>
      </c>
      <c r="FG20" s="32">
        <v>74.2</v>
      </c>
      <c r="FH20" s="32">
        <v>73.599999999999994</v>
      </c>
      <c r="FI20" s="32">
        <v>73.2</v>
      </c>
      <c r="FJ20" s="32">
        <v>73.3</v>
      </c>
      <c r="FK20" s="32">
        <v>73.599999999999994</v>
      </c>
      <c r="FL20" s="32">
        <v>74.7</v>
      </c>
      <c r="FM20" s="33">
        <v>75.599999999999994</v>
      </c>
      <c r="FN20" s="33">
        <v>76.7</v>
      </c>
      <c r="FO20" s="33">
        <v>83.9</v>
      </c>
      <c r="FP20" s="33">
        <v>86.8</v>
      </c>
      <c r="FQ20" s="33">
        <v>91.1</v>
      </c>
      <c r="FR20" s="33">
        <v>94.5</v>
      </c>
      <c r="FS20" s="33">
        <v>101.6</v>
      </c>
      <c r="FT20" s="33">
        <v>103.6</v>
      </c>
      <c r="FU20" s="33">
        <v>105.22318209406319</v>
      </c>
      <c r="FV20" s="33">
        <v>106.6</v>
      </c>
      <c r="FW20" s="33">
        <v>107.7</v>
      </c>
      <c r="FX20" s="33">
        <v>107.2</v>
      </c>
      <c r="FY20" s="33">
        <v>107</v>
      </c>
      <c r="FZ20" s="33">
        <v>107.11781565567937</v>
      </c>
      <c r="GA20" s="33">
        <v>128.19999999999999</v>
      </c>
      <c r="GB20" s="24">
        <v>125.1</v>
      </c>
      <c r="GC20" s="24">
        <v>123.2</v>
      </c>
      <c r="GD20" s="33">
        <v>122.9</v>
      </c>
      <c r="GE20" s="24">
        <v>122.7</v>
      </c>
      <c r="GF20" s="33">
        <v>122.4</v>
      </c>
      <c r="GG20" s="33">
        <v>121.6</v>
      </c>
      <c r="GH20" s="33">
        <v>120.7</v>
      </c>
      <c r="GI20" s="33">
        <v>120.1889748035783</v>
      </c>
      <c r="GJ20" s="33">
        <v>119.77335621441227</v>
      </c>
      <c r="GK20" s="33">
        <v>119.7</v>
      </c>
      <c r="GL20" s="33">
        <v>119.40936916777306</v>
      </c>
      <c r="GM20" s="33">
        <v>107</v>
      </c>
      <c r="GN20" s="33">
        <v>107.50491671690945</v>
      </c>
      <c r="GO20" s="33">
        <v>107.766544717941</v>
      </c>
      <c r="GP20" s="33">
        <v>108.43251932833702</v>
      </c>
      <c r="GQ20" s="33">
        <v>108.90583997512941</v>
      </c>
      <c r="GR20" s="33">
        <v>109.36375853055644</v>
      </c>
      <c r="GS20" s="33">
        <v>110.04241090292062</v>
      </c>
      <c r="GT20" s="24">
        <v>110.54100997750922</v>
      </c>
      <c r="GU20" s="24">
        <v>110.6483735563488</v>
      </c>
      <c r="GV20" s="24">
        <v>111.34176618703886</v>
      </c>
      <c r="GW20" s="24">
        <v>111.36987477808202</v>
      </c>
      <c r="GX20" s="24">
        <v>111.62033706496413</v>
      </c>
      <c r="GY20" s="24">
        <v>109.2</v>
      </c>
      <c r="GZ20" s="24">
        <v>109.4</v>
      </c>
      <c r="HA20" s="24">
        <v>112.6</v>
      </c>
      <c r="HB20" s="24">
        <v>112.4</v>
      </c>
      <c r="HC20" s="24">
        <v>111.693351949518</v>
      </c>
      <c r="HD20" s="33">
        <v>111.044343674728</v>
      </c>
      <c r="HE20" s="33">
        <v>111.044886964291</v>
      </c>
      <c r="HF20" s="33">
        <v>110.8</v>
      </c>
      <c r="HG20" s="33">
        <v>111</v>
      </c>
      <c r="HH20" s="33">
        <v>110.6</v>
      </c>
      <c r="HI20" s="33">
        <v>110.6</v>
      </c>
      <c r="HJ20" s="33">
        <v>111.14165850758801</v>
      </c>
      <c r="HK20" s="33">
        <v>114.917652642785</v>
      </c>
      <c r="HL20" s="33">
        <v>114.7</v>
      </c>
      <c r="HM20" s="33">
        <v>111.2</v>
      </c>
      <c r="HN20" s="33">
        <v>109.6</v>
      </c>
      <c r="HO20" s="33">
        <v>109</v>
      </c>
      <c r="HP20" s="33">
        <v>109.1</v>
      </c>
      <c r="HQ20" s="33">
        <v>108.9</v>
      </c>
      <c r="HR20" s="33">
        <v>108.9</v>
      </c>
      <c r="HS20" s="33">
        <v>109.2</v>
      </c>
      <c r="HT20" s="33">
        <v>109.9</v>
      </c>
      <c r="HU20" s="33">
        <v>110.2</v>
      </c>
      <c r="HV20" s="33">
        <v>110.8</v>
      </c>
      <c r="HW20" s="176">
        <v>117.2</v>
      </c>
      <c r="HX20" s="176">
        <v>115.2</v>
      </c>
      <c r="HY20" s="176">
        <v>115.5</v>
      </c>
      <c r="HZ20" s="176">
        <v>116.9</v>
      </c>
      <c r="IA20" s="176">
        <v>117</v>
      </c>
      <c r="IB20" s="176">
        <v>116.5</v>
      </c>
      <c r="IC20" s="176">
        <v>115.8</v>
      </c>
      <c r="ID20" s="176">
        <v>115.6</v>
      </c>
      <c r="IE20" s="176">
        <v>115.5</v>
      </c>
      <c r="IF20" s="176">
        <v>114.5</v>
      </c>
      <c r="IG20" s="176">
        <v>113.9</v>
      </c>
      <c r="IH20" s="176">
        <v>113.6</v>
      </c>
      <c r="II20" s="176">
        <v>106.8</v>
      </c>
    </row>
    <row r="21" spans="1:243" ht="15.75">
      <c r="A21" s="186"/>
      <c r="B21" s="8" t="str">
        <f>IF('0'!A1=1,"Сумська","Sumy")</f>
        <v>Сумська</v>
      </c>
      <c r="C21" s="32">
        <v>115.3</v>
      </c>
      <c r="D21" s="32">
        <v>115.7</v>
      </c>
      <c r="E21" s="32">
        <v>117.6</v>
      </c>
      <c r="F21" s="32">
        <v>116.7</v>
      </c>
      <c r="G21" s="32">
        <v>116.9</v>
      </c>
      <c r="H21" s="32">
        <v>116.7</v>
      </c>
      <c r="I21" s="32">
        <v>117.6</v>
      </c>
      <c r="J21" s="32">
        <v>117.5</v>
      </c>
      <c r="K21" s="32">
        <v>117.9</v>
      </c>
      <c r="L21" s="32">
        <v>117.8</v>
      </c>
      <c r="M21" s="32">
        <v>117.9</v>
      </c>
      <c r="N21" s="32">
        <v>118</v>
      </c>
      <c r="O21" s="32">
        <v>128.92919259052951</v>
      </c>
      <c r="P21" s="32">
        <v>125.6</v>
      </c>
      <c r="Q21" s="32">
        <v>121.6</v>
      </c>
      <c r="R21" s="32">
        <v>119.7</v>
      </c>
      <c r="S21" s="32">
        <v>120</v>
      </c>
      <c r="T21" s="32">
        <v>119.9</v>
      </c>
      <c r="U21" s="32">
        <v>119.2</v>
      </c>
      <c r="V21" s="32">
        <v>119.1</v>
      </c>
      <c r="W21" s="32">
        <v>119</v>
      </c>
      <c r="X21" s="32">
        <v>118.8</v>
      </c>
      <c r="Y21" s="32">
        <v>118.1</v>
      </c>
      <c r="Z21" s="32">
        <v>117.5</v>
      </c>
      <c r="AA21" s="32">
        <v>117.09541951049897</v>
      </c>
      <c r="AB21" s="32">
        <v>120.8</v>
      </c>
      <c r="AC21" s="32">
        <v>123.2</v>
      </c>
      <c r="AD21" s="32">
        <v>123.5</v>
      </c>
      <c r="AE21" s="32">
        <v>121.6</v>
      </c>
      <c r="AF21" s="32">
        <v>121</v>
      </c>
      <c r="AG21" s="32">
        <v>119.8</v>
      </c>
      <c r="AH21" s="32">
        <v>119.5</v>
      </c>
      <c r="AI21" s="32">
        <v>118.8</v>
      </c>
      <c r="AJ21" s="32">
        <v>118.2</v>
      </c>
      <c r="AK21" s="32">
        <v>118.3</v>
      </c>
      <c r="AL21" s="32">
        <v>118.1</v>
      </c>
      <c r="AM21" s="32">
        <v>110.23509856896641</v>
      </c>
      <c r="AN21" s="32">
        <v>110.2</v>
      </c>
      <c r="AO21" s="32">
        <v>111.8</v>
      </c>
      <c r="AP21" s="32">
        <v>113.1</v>
      </c>
      <c r="AQ21" s="32">
        <v>114.8</v>
      </c>
      <c r="AR21" s="32">
        <v>116.3</v>
      </c>
      <c r="AS21" s="32">
        <v>117.3</v>
      </c>
      <c r="AT21" s="32">
        <v>117.8</v>
      </c>
      <c r="AU21" s="32">
        <v>118.3</v>
      </c>
      <c r="AV21" s="32">
        <v>119.3</v>
      </c>
      <c r="AW21" s="32">
        <v>120</v>
      </c>
      <c r="AX21" s="32">
        <v>121.1</v>
      </c>
      <c r="AY21" s="32">
        <v>125.7</v>
      </c>
      <c r="AZ21" s="32">
        <v>126.2</v>
      </c>
      <c r="BA21" s="32">
        <v>125.7</v>
      </c>
      <c r="BB21" s="32">
        <v>126.2</v>
      </c>
      <c r="BC21" s="32">
        <v>125.5</v>
      </c>
      <c r="BD21" s="32">
        <v>124.4</v>
      </c>
      <c r="BE21" s="32">
        <v>123.5</v>
      </c>
      <c r="BF21" s="32">
        <v>122.8</v>
      </c>
      <c r="BG21" s="32">
        <v>121.9</v>
      </c>
      <c r="BH21" s="32">
        <v>120.4</v>
      </c>
      <c r="BI21" s="32">
        <v>119</v>
      </c>
      <c r="BJ21" s="32">
        <v>117.9</v>
      </c>
      <c r="BK21" s="32">
        <v>112.3</v>
      </c>
      <c r="BL21" s="32">
        <v>110.3</v>
      </c>
      <c r="BM21" s="32">
        <v>107.8</v>
      </c>
      <c r="BN21" s="32">
        <v>106.7</v>
      </c>
      <c r="BO21" s="32">
        <v>107.4</v>
      </c>
      <c r="BP21" s="32">
        <v>107.3</v>
      </c>
      <c r="BQ21" s="32">
        <v>108.1</v>
      </c>
      <c r="BR21" s="32">
        <v>108.2</v>
      </c>
      <c r="BS21" s="32">
        <v>108.3</v>
      </c>
      <c r="BT21" s="32">
        <v>108.8</v>
      </c>
      <c r="BU21" s="32">
        <v>109.4</v>
      </c>
      <c r="BV21" s="32">
        <v>109.5</v>
      </c>
      <c r="BW21" s="32">
        <v>114.2</v>
      </c>
      <c r="BX21" s="32">
        <v>117.4</v>
      </c>
      <c r="BY21" s="32">
        <v>115.9</v>
      </c>
      <c r="BZ21" s="32">
        <v>113.9</v>
      </c>
      <c r="CA21" s="32">
        <v>112</v>
      </c>
      <c r="CB21" s="32">
        <v>110.9</v>
      </c>
      <c r="CC21" s="32">
        <v>110.4</v>
      </c>
      <c r="CD21" s="32">
        <v>109.9</v>
      </c>
      <c r="CE21" s="32">
        <v>109.9</v>
      </c>
      <c r="CF21" s="32">
        <v>109.7</v>
      </c>
      <c r="CG21" s="32">
        <v>109.2</v>
      </c>
      <c r="CH21" s="32">
        <v>108.6</v>
      </c>
      <c r="CI21" s="32">
        <v>93.5</v>
      </c>
      <c r="CJ21" s="32">
        <v>90.7</v>
      </c>
      <c r="CK21" s="32">
        <v>91.7</v>
      </c>
      <c r="CL21" s="32">
        <v>92.9</v>
      </c>
      <c r="CM21" s="32">
        <v>93.6</v>
      </c>
      <c r="CN21" s="32">
        <v>94</v>
      </c>
      <c r="CO21" s="32">
        <v>93.8</v>
      </c>
      <c r="CP21" s="32">
        <v>93.8</v>
      </c>
      <c r="CQ21" s="32">
        <v>93.7</v>
      </c>
      <c r="CR21" s="32">
        <v>93.4</v>
      </c>
      <c r="CS21" s="32">
        <v>93.7</v>
      </c>
      <c r="CT21" s="32">
        <v>94.5</v>
      </c>
      <c r="CU21" s="32">
        <v>104.8</v>
      </c>
      <c r="CV21" s="32">
        <v>104.7</v>
      </c>
      <c r="CW21" s="32">
        <v>105</v>
      </c>
      <c r="CX21" s="32">
        <v>105.1</v>
      </c>
      <c r="CY21" s="32">
        <v>105.8</v>
      </c>
      <c r="CZ21" s="32">
        <v>107.4</v>
      </c>
      <c r="DA21" s="32">
        <v>108.1</v>
      </c>
      <c r="DB21" s="32">
        <v>107.7</v>
      </c>
      <c r="DC21" s="32">
        <v>107.9</v>
      </c>
      <c r="DD21" s="32">
        <v>108</v>
      </c>
      <c r="DE21" s="32">
        <v>108.1</v>
      </c>
      <c r="DF21" s="32">
        <v>107.9</v>
      </c>
      <c r="DG21" s="32">
        <v>109.9</v>
      </c>
      <c r="DH21" s="32">
        <v>109.9</v>
      </c>
      <c r="DI21" s="32">
        <v>110</v>
      </c>
      <c r="DJ21" s="32">
        <v>109.7</v>
      </c>
      <c r="DK21" s="32">
        <v>109.6</v>
      </c>
      <c r="DL21" s="32">
        <v>108.2</v>
      </c>
      <c r="DM21" s="32">
        <v>107.6</v>
      </c>
      <c r="DN21" s="32">
        <v>108</v>
      </c>
      <c r="DO21" s="32">
        <v>108</v>
      </c>
      <c r="DP21" s="32">
        <v>108.3</v>
      </c>
      <c r="DQ21" s="32">
        <v>108.5</v>
      </c>
      <c r="DR21" s="32">
        <v>108.8</v>
      </c>
      <c r="DS21" s="32">
        <v>113.6</v>
      </c>
      <c r="DT21" s="32">
        <v>114.1</v>
      </c>
      <c r="DU21" s="32">
        <v>114.5</v>
      </c>
      <c r="DV21" s="32">
        <v>114.8</v>
      </c>
      <c r="DW21" s="32">
        <v>115.2</v>
      </c>
      <c r="DX21" s="32">
        <v>115.4</v>
      </c>
      <c r="DY21" s="32">
        <v>115.7</v>
      </c>
      <c r="DZ21" s="32">
        <v>115.5</v>
      </c>
      <c r="EA21" s="32">
        <v>115.4</v>
      </c>
      <c r="EB21" s="32">
        <v>115.5</v>
      </c>
      <c r="EC21" s="32">
        <v>115.4</v>
      </c>
      <c r="ED21" s="32">
        <v>115.1</v>
      </c>
      <c r="EE21" s="32">
        <v>111.7</v>
      </c>
      <c r="EF21" s="32">
        <v>110.6</v>
      </c>
      <c r="EG21" s="32">
        <v>110.6</v>
      </c>
      <c r="EH21" s="32">
        <v>110.8</v>
      </c>
      <c r="EI21" s="32">
        <v>110.5</v>
      </c>
      <c r="EJ21" s="32">
        <v>110.5</v>
      </c>
      <c r="EK21" s="32">
        <v>110.4</v>
      </c>
      <c r="EL21" s="32">
        <v>110.3</v>
      </c>
      <c r="EM21" s="32">
        <v>110.1</v>
      </c>
      <c r="EN21" s="32">
        <v>109.8</v>
      </c>
      <c r="EO21" s="32">
        <v>109.5</v>
      </c>
      <c r="EP21" s="32">
        <v>109.5</v>
      </c>
      <c r="EQ21" s="32">
        <v>105.9</v>
      </c>
      <c r="ER21" s="32">
        <v>105.4</v>
      </c>
      <c r="ES21" s="32">
        <v>104.1</v>
      </c>
      <c r="ET21" s="32">
        <v>102.9</v>
      </c>
      <c r="EU21" s="32">
        <v>101.1</v>
      </c>
      <c r="EV21" s="32">
        <v>100.1</v>
      </c>
      <c r="EW21" s="32">
        <v>99.4</v>
      </c>
      <c r="EX21" s="32">
        <v>98.3</v>
      </c>
      <c r="EY21" s="32">
        <v>97.4</v>
      </c>
      <c r="EZ21" s="32">
        <v>96.4</v>
      </c>
      <c r="FA21" s="32">
        <v>95.5</v>
      </c>
      <c r="FB21" s="32">
        <v>94.8</v>
      </c>
      <c r="FC21" s="32">
        <v>83</v>
      </c>
      <c r="FD21" s="32">
        <v>82.3</v>
      </c>
      <c r="FE21" s="32">
        <v>79.900000000000006</v>
      </c>
      <c r="FF21" s="32">
        <v>77.2</v>
      </c>
      <c r="FG21" s="32">
        <v>76.2</v>
      </c>
      <c r="FH21" s="32">
        <v>75.7</v>
      </c>
      <c r="FI21" s="32">
        <v>75</v>
      </c>
      <c r="FJ21" s="32">
        <v>75.3</v>
      </c>
      <c r="FK21" s="32">
        <v>75.7</v>
      </c>
      <c r="FL21" s="32">
        <v>76.900000000000006</v>
      </c>
      <c r="FM21" s="33">
        <v>77.599999999999994</v>
      </c>
      <c r="FN21" s="33">
        <v>78.400000000000006</v>
      </c>
      <c r="FO21" s="33">
        <v>82</v>
      </c>
      <c r="FP21" s="33">
        <v>84.9</v>
      </c>
      <c r="FQ21" s="33">
        <v>88.6</v>
      </c>
      <c r="FR21" s="33">
        <v>92.5</v>
      </c>
      <c r="FS21" s="33">
        <v>99.7</v>
      </c>
      <c r="FT21" s="33">
        <v>101.7</v>
      </c>
      <c r="FU21" s="33">
        <v>102.87027325072383</v>
      </c>
      <c r="FV21" s="33">
        <v>103.7</v>
      </c>
      <c r="FW21" s="33">
        <v>105</v>
      </c>
      <c r="FX21" s="33">
        <v>104.1</v>
      </c>
      <c r="FY21" s="33">
        <v>104</v>
      </c>
      <c r="FZ21" s="33">
        <v>104.32150893685245</v>
      </c>
      <c r="GA21" s="33">
        <v>127.7</v>
      </c>
      <c r="GB21" s="24">
        <v>124.9</v>
      </c>
      <c r="GC21" s="24">
        <v>124</v>
      </c>
      <c r="GD21" s="33">
        <v>124.3</v>
      </c>
      <c r="GE21" s="24">
        <v>124.4</v>
      </c>
      <c r="GF21" s="33">
        <v>124.4</v>
      </c>
      <c r="GG21" s="33">
        <v>124.6</v>
      </c>
      <c r="GH21" s="33">
        <v>124.5</v>
      </c>
      <c r="GI21" s="33">
        <v>123.73015688000346</v>
      </c>
      <c r="GJ21" s="33">
        <v>124.05605447288255</v>
      </c>
      <c r="GK21" s="33">
        <v>124.2</v>
      </c>
      <c r="GL21" s="33">
        <v>124.32314201963388</v>
      </c>
      <c r="GM21" s="33">
        <v>110.6</v>
      </c>
      <c r="GN21" s="33">
        <v>110.98911228304451</v>
      </c>
      <c r="GO21" s="33">
        <v>110.48510962538995</v>
      </c>
      <c r="GP21" s="33">
        <v>110.52057538768356</v>
      </c>
      <c r="GQ21" s="33">
        <v>111.13625422353743</v>
      </c>
      <c r="GR21" s="33">
        <v>111.23369626892661</v>
      </c>
      <c r="GS21" s="33">
        <v>111.12612587280151</v>
      </c>
      <c r="GT21" s="24">
        <v>111.35205626727381</v>
      </c>
      <c r="GU21" s="24">
        <v>111.30249582213621</v>
      </c>
      <c r="GV21" s="24">
        <v>111.4842468828919</v>
      </c>
      <c r="GW21" s="24">
        <v>111.28388975689323</v>
      </c>
      <c r="GX21" s="24">
        <v>110.64779548458534</v>
      </c>
      <c r="GY21" s="24">
        <v>106.5</v>
      </c>
      <c r="GZ21" s="24">
        <v>108.4</v>
      </c>
      <c r="HA21" s="24">
        <v>109</v>
      </c>
      <c r="HB21" s="24">
        <v>108.6</v>
      </c>
      <c r="HC21" s="24">
        <v>107.743014805706</v>
      </c>
      <c r="HD21" s="33">
        <v>108.033774415952</v>
      </c>
      <c r="HE21" s="33">
        <v>108.176713858637</v>
      </c>
      <c r="HF21" s="33">
        <v>107.9</v>
      </c>
      <c r="HG21" s="33">
        <v>108</v>
      </c>
      <c r="HH21" s="33">
        <v>108.1</v>
      </c>
      <c r="HI21" s="33">
        <v>108.3</v>
      </c>
      <c r="HJ21" s="33">
        <v>108.376912789147</v>
      </c>
      <c r="HK21" s="33">
        <v>114.688982022254</v>
      </c>
      <c r="HL21" s="33">
        <v>113.3</v>
      </c>
      <c r="HM21" s="33">
        <v>113</v>
      </c>
      <c r="HN21" s="33">
        <v>111.5</v>
      </c>
      <c r="HO21" s="33">
        <v>110.4</v>
      </c>
      <c r="HP21" s="33">
        <v>109.9</v>
      </c>
      <c r="HQ21" s="33">
        <v>109.8</v>
      </c>
      <c r="HR21" s="33">
        <v>109.8</v>
      </c>
      <c r="HS21" s="33">
        <v>110.1</v>
      </c>
      <c r="HT21" s="33">
        <v>110.4</v>
      </c>
      <c r="HU21" s="33">
        <v>110.5</v>
      </c>
      <c r="HV21" s="33">
        <v>111.2</v>
      </c>
      <c r="HW21" s="176">
        <v>109.4</v>
      </c>
      <c r="HX21" s="176">
        <v>108.5</v>
      </c>
      <c r="HY21" s="176">
        <v>108.9</v>
      </c>
      <c r="HZ21" s="176">
        <v>110.6</v>
      </c>
      <c r="IA21" s="176">
        <v>111.6</v>
      </c>
      <c r="IB21" s="176">
        <v>111.7</v>
      </c>
      <c r="IC21" s="176">
        <v>111.4</v>
      </c>
      <c r="ID21" s="176">
        <v>111.4</v>
      </c>
      <c r="IE21" s="176">
        <v>110.7</v>
      </c>
      <c r="IF21" s="176">
        <v>110</v>
      </c>
      <c r="IG21" s="176">
        <v>110</v>
      </c>
      <c r="IH21" s="176">
        <v>109.9</v>
      </c>
      <c r="II21" s="176">
        <v>104.9</v>
      </c>
    </row>
    <row r="22" spans="1:243" ht="15.75">
      <c r="A22" s="186"/>
      <c r="B22" s="8" t="str">
        <f>IF('0'!A1=1,"Тернопільська","Ternopyl")</f>
        <v>Тернопільська</v>
      </c>
      <c r="C22" s="32">
        <v>125</v>
      </c>
      <c r="D22" s="32">
        <v>124.5</v>
      </c>
      <c r="E22" s="32">
        <v>125.2</v>
      </c>
      <c r="F22" s="32">
        <v>124.5</v>
      </c>
      <c r="G22" s="32">
        <v>123.5</v>
      </c>
      <c r="H22" s="32">
        <v>123.6</v>
      </c>
      <c r="I22" s="32">
        <v>124.2</v>
      </c>
      <c r="J22" s="32">
        <v>124.6</v>
      </c>
      <c r="K22" s="32">
        <v>124.7</v>
      </c>
      <c r="L22" s="32">
        <v>124.5</v>
      </c>
      <c r="M22" s="32">
        <v>123.9</v>
      </c>
      <c r="N22" s="32">
        <v>123.5</v>
      </c>
      <c r="O22" s="32">
        <v>133.51496301454142</v>
      </c>
      <c r="P22" s="32">
        <v>129.5</v>
      </c>
      <c r="Q22" s="32">
        <v>126.1</v>
      </c>
      <c r="R22" s="32">
        <v>124.4</v>
      </c>
      <c r="S22" s="32">
        <v>123.5</v>
      </c>
      <c r="T22" s="32">
        <v>124.8</v>
      </c>
      <c r="U22" s="32">
        <v>124.6</v>
      </c>
      <c r="V22" s="32">
        <v>124.2</v>
      </c>
      <c r="W22" s="32">
        <v>124.7</v>
      </c>
      <c r="X22" s="32">
        <v>124.9</v>
      </c>
      <c r="Y22" s="32">
        <v>124.4</v>
      </c>
      <c r="Z22" s="32">
        <v>123.9</v>
      </c>
      <c r="AA22" s="32">
        <v>128.51767354572019</v>
      </c>
      <c r="AB22" s="32">
        <v>130.19999999999999</v>
      </c>
      <c r="AC22" s="32">
        <v>131.5</v>
      </c>
      <c r="AD22" s="32">
        <v>132.80000000000001</v>
      </c>
      <c r="AE22" s="32">
        <v>132.4</v>
      </c>
      <c r="AF22" s="32">
        <v>131.19999999999999</v>
      </c>
      <c r="AG22" s="32">
        <v>128.5</v>
      </c>
      <c r="AH22" s="32">
        <v>127.2</v>
      </c>
      <c r="AI22" s="32">
        <v>126.4</v>
      </c>
      <c r="AJ22" s="32">
        <v>125.4</v>
      </c>
      <c r="AK22" s="32">
        <v>125.5</v>
      </c>
      <c r="AL22" s="32">
        <v>125.2</v>
      </c>
      <c r="AM22" s="32">
        <v>116.94010875593106</v>
      </c>
      <c r="AN22" s="32">
        <v>118.3</v>
      </c>
      <c r="AO22" s="32">
        <v>118.5</v>
      </c>
      <c r="AP22" s="32">
        <v>120</v>
      </c>
      <c r="AQ22" s="32">
        <v>121.3</v>
      </c>
      <c r="AR22" s="32">
        <v>122.9</v>
      </c>
      <c r="AS22" s="32">
        <v>124</v>
      </c>
      <c r="AT22" s="32">
        <v>124.5</v>
      </c>
      <c r="AU22" s="32">
        <v>124.6</v>
      </c>
      <c r="AV22" s="32">
        <v>125.5</v>
      </c>
      <c r="AW22" s="32">
        <v>126.2</v>
      </c>
      <c r="AX22" s="32">
        <v>128.1</v>
      </c>
      <c r="AY22" s="32">
        <v>130.69999999999999</v>
      </c>
      <c r="AZ22" s="32">
        <v>129.4</v>
      </c>
      <c r="BA22" s="32">
        <v>132.69999999999999</v>
      </c>
      <c r="BB22" s="32">
        <v>131.1</v>
      </c>
      <c r="BC22" s="32">
        <v>130.80000000000001</v>
      </c>
      <c r="BD22" s="32">
        <v>129.4</v>
      </c>
      <c r="BE22" s="32">
        <v>128.6</v>
      </c>
      <c r="BF22" s="32">
        <v>128.1</v>
      </c>
      <c r="BG22" s="32">
        <v>126.9</v>
      </c>
      <c r="BH22" s="32">
        <v>125.1</v>
      </c>
      <c r="BI22" s="32">
        <v>123.6</v>
      </c>
      <c r="BJ22" s="32">
        <v>122</v>
      </c>
      <c r="BK22" s="32">
        <v>115.6</v>
      </c>
      <c r="BL22" s="32">
        <v>114.6</v>
      </c>
      <c r="BM22" s="32">
        <v>110.7</v>
      </c>
      <c r="BN22" s="32">
        <v>110.7</v>
      </c>
      <c r="BO22" s="32">
        <v>110.3</v>
      </c>
      <c r="BP22" s="32">
        <v>109.9</v>
      </c>
      <c r="BQ22" s="32">
        <v>111.7</v>
      </c>
      <c r="BR22" s="32">
        <v>112.4</v>
      </c>
      <c r="BS22" s="32">
        <v>112.5</v>
      </c>
      <c r="BT22" s="32">
        <v>112.8</v>
      </c>
      <c r="BU22" s="32">
        <v>112.9</v>
      </c>
      <c r="BV22" s="32">
        <v>112.3</v>
      </c>
      <c r="BW22" s="32">
        <v>114.1</v>
      </c>
      <c r="BX22" s="32">
        <v>114.8</v>
      </c>
      <c r="BY22" s="32">
        <v>113.9</v>
      </c>
      <c r="BZ22" s="32">
        <v>112.4</v>
      </c>
      <c r="CA22" s="32">
        <v>112</v>
      </c>
      <c r="CB22" s="32">
        <v>110.7</v>
      </c>
      <c r="CC22" s="32">
        <v>109.7</v>
      </c>
      <c r="CD22" s="32">
        <v>109.4</v>
      </c>
      <c r="CE22" s="32">
        <v>109.6</v>
      </c>
      <c r="CF22" s="32">
        <v>110</v>
      </c>
      <c r="CG22" s="32">
        <v>110.2</v>
      </c>
      <c r="CH22" s="32">
        <v>110.3</v>
      </c>
      <c r="CI22" s="32">
        <v>94.1</v>
      </c>
      <c r="CJ22" s="32">
        <v>93.4</v>
      </c>
      <c r="CK22" s="32">
        <v>93.6</v>
      </c>
      <c r="CL22" s="32">
        <v>94</v>
      </c>
      <c r="CM22" s="32">
        <v>93.9</v>
      </c>
      <c r="CN22" s="32">
        <v>94.1</v>
      </c>
      <c r="CO22" s="32">
        <v>94.1</v>
      </c>
      <c r="CP22" s="32">
        <v>94</v>
      </c>
      <c r="CQ22" s="32">
        <v>93.5</v>
      </c>
      <c r="CR22" s="32">
        <v>92.9</v>
      </c>
      <c r="CS22" s="32">
        <v>92.6</v>
      </c>
      <c r="CT22" s="32">
        <v>92.8</v>
      </c>
      <c r="CU22" s="32">
        <v>106.8</v>
      </c>
      <c r="CV22" s="32">
        <v>106.1</v>
      </c>
      <c r="CW22" s="32">
        <v>106.5</v>
      </c>
      <c r="CX22" s="32">
        <v>106.3</v>
      </c>
      <c r="CY22" s="32">
        <v>107.8</v>
      </c>
      <c r="CZ22" s="32">
        <v>109.6</v>
      </c>
      <c r="DA22" s="32">
        <v>110</v>
      </c>
      <c r="DB22" s="32">
        <v>110.2</v>
      </c>
      <c r="DC22" s="32">
        <v>110.1</v>
      </c>
      <c r="DD22" s="32">
        <v>110.4</v>
      </c>
      <c r="DE22" s="32">
        <v>110.8</v>
      </c>
      <c r="DF22" s="32">
        <v>111</v>
      </c>
      <c r="DG22" s="32">
        <v>107.5</v>
      </c>
      <c r="DH22" s="32">
        <v>108</v>
      </c>
      <c r="DI22" s="32">
        <v>107.6</v>
      </c>
      <c r="DJ22" s="32">
        <v>107.4</v>
      </c>
      <c r="DK22" s="32">
        <v>106.1</v>
      </c>
      <c r="DL22" s="32">
        <v>104.2</v>
      </c>
      <c r="DM22" s="32">
        <v>103.5</v>
      </c>
      <c r="DN22" s="32">
        <v>103.5</v>
      </c>
      <c r="DO22" s="32">
        <v>104.1</v>
      </c>
      <c r="DP22" s="32">
        <v>104.5</v>
      </c>
      <c r="DQ22" s="32">
        <v>104.9</v>
      </c>
      <c r="DR22" s="32">
        <v>104.5</v>
      </c>
      <c r="DS22" s="32">
        <v>117.2</v>
      </c>
      <c r="DT22" s="32">
        <v>117</v>
      </c>
      <c r="DU22" s="32">
        <v>117.5</v>
      </c>
      <c r="DV22" s="32">
        <v>117.7</v>
      </c>
      <c r="DW22" s="32">
        <v>118.4</v>
      </c>
      <c r="DX22" s="32">
        <v>118.7</v>
      </c>
      <c r="DY22" s="32">
        <v>118.3</v>
      </c>
      <c r="DZ22" s="32">
        <v>118</v>
      </c>
      <c r="EA22" s="32">
        <v>117.5</v>
      </c>
      <c r="EB22" s="32">
        <v>117.5</v>
      </c>
      <c r="EC22" s="32">
        <v>117.3</v>
      </c>
      <c r="ED22" s="32">
        <v>117.3</v>
      </c>
      <c r="EE22" s="32">
        <v>109.3</v>
      </c>
      <c r="EF22" s="32">
        <v>108.7</v>
      </c>
      <c r="EG22" s="32">
        <v>109</v>
      </c>
      <c r="EH22" s="32">
        <v>109.7</v>
      </c>
      <c r="EI22" s="32">
        <v>109.2</v>
      </c>
      <c r="EJ22" s="32">
        <v>109.3</v>
      </c>
      <c r="EK22" s="32">
        <v>109.9</v>
      </c>
      <c r="EL22" s="32">
        <v>110</v>
      </c>
      <c r="EM22" s="32">
        <v>109.8</v>
      </c>
      <c r="EN22" s="32">
        <v>109.5</v>
      </c>
      <c r="EO22" s="32">
        <v>109.3</v>
      </c>
      <c r="EP22" s="32">
        <v>109.3</v>
      </c>
      <c r="EQ22" s="32">
        <v>104.5</v>
      </c>
      <c r="ER22" s="32">
        <v>105.4</v>
      </c>
      <c r="ES22" s="32">
        <v>104.7</v>
      </c>
      <c r="ET22" s="32">
        <v>102.8</v>
      </c>
      <c r="EU22" s="32">
        <v>101.5</v>
      </c>
      <c r="EV22" s="32">
        <v>100.3</v>
      </c>
      <c r="EW22" s="32">
        <v>99.9</v>
      </c>
      <c r="EX22" s="32">
        <v>98.8</v>
      </c>
      <c r="EY22" s="32">
        <v>98</v>
      </c>
      <c r="EZ22" s="32">
        <v>96.9</v>
      </c>
      <c r="FA22" s="32">
        <v>96</v>
      </c>
      <c r="FB22" s="32">
        <v>95.1</v>
      </c>
      <c r="FC22" s="32">
        <v>83.8</v>
      </c>
      <c r="FD22" s="32">
        <v>82.2</v>
      </c>
      <c r="FE22" s="32">
        <v>80</v>
      </c>
      <c r="FF22" s="32">
        <v>77</v>
      </c>
      <c r="FG22" s="32">
        <v>75.5</v>
      </c>
      <c r="FH22" s="32">
        <v>74.7</v>
      </c>
      <c r="FI22" s="32">
        <v>74</v>
      </c>
      <c r="FJ22" s="32">
        <v>74</v>
      </c>
      <c r="FK22" s="32">
        <v>74.2</v>
      </c>
      <c r="FL22" s="32">
        <v>75.2</v>
      </c>
      <c r="FM22" s="33">
        <v>75.900000000000006</v>
      </c>
      <c r="FN22" s="33">
        <v>77.2</v>
      </c>
      <c r="FO22" s="33">
        <v>84.9</v>
      </c>
      <c r="FP22" s="33">
        <v>88</v>
      </c>
      <c r="FQ22" s="33">
        <v>91.4</v>
      </c>
      <c r="FR22" s="33">
        <v>95.8</v>
      </c>
      <c r="FS22" s="33">
        <v>104</v>
      </c>
      <c r="FT22" s="33">
        <v>106.6</v>
      </c>
      <c r="FU22" s="33">
        <v>108.6404344549892</v>
      </c>
      <c r="FV22" s="33">
        <v>109.7</v>
      </c>
      <c r="FW22" s="33">
        <v>110.7</v>
      </c>
      <c r="FX22" s="33">
        <v>110</v>
      </c>
      <c r="FY22" s="33">
        <v>109.8</v>
      </c>
      <c r="FZ22" s="33">
        <v>109.81341548905672</v>
      </c>
      <c r="GA22" s="33">
        <v>135</v>
      </c>
      <c r="GB22" s="24">
        <v>131.6</v>
      </c>
      <c r="GC22" s="24">
        <v>131.4</v>
      </c>
      <c r="GD22" s="33">
        <v>131.80000000000001</v>
      </c>
      <c r="GE22" s="24">
        <v>131.4</v>
      </c>
      <c r="GF22" s="33">
        <v>131.1</v>
      </c>
      <c r="GG22" s="33">
        <v>129.5</v>
      </c>
      <c r="GH22" s="33">
        <v>129.19999999999999</v>
      </c>
      <c r="GI22" s="33">
        <v>129.34757666245002</v>
      </c>
      <c r="GJ22" s="33">
        <v>129.81948912554037</v>
      </c>
      <c r="GK22" s="33">
        <v>130</v>
      </c>
      <c r="GL22" s="33">
        <v>129.50454109834823</v>
      </c>
      <c r="GM22" s="33">
        <v>111.4</v>
      </c>
      <c r="GN22" s="33">
        <v>111.44694967224528</v>
      </c>
      <c r="GO22" s="33">
        <v>111.06324962048635</v>
      </c>
      <c r="GP22" s="33">
        <v>111.43277334448003</v>
      </c>
      <c r="GQ22" s="33">
        <v>112.23562971893473</v>
      </c>
      <c r="GR22" s="33">
        <v>112.5064292383009</v>
      </c>
      <c r="GS22" s="33">
        <v>113.24703558083245</v>
      </c>
      <c r="GT22" s="24">
        <v>114.08227086356</v>
      </c>
      <c r="GU22" s="24">
        <v>113.94292450688309</v>
      </c>
      <c r="GV22" s="24">
        <v>114.08182416755106</v>
      </c>
      <c r="GW22" s="24">
        <v>114.0142724569106</v>
      </c>
      <c r="GX22" s="24">
        <v>113.71293006722209</v>
      </c>
      <c r="GY22" s="24">
        <v>109.7</v>
      </c>
      <c r="GZ22" s="24">
        <v>110.9</v>
      </c>
      <c r="HA22" s="24">
        <v>110.8</v>
      </c>
      <c r="HB22" s="24">
        <v>111.7</v>
      </c>
      <c r="HC22" s="24">
        <v>111.093545374562</v>
      </c>
      <c r="HD22" s="33">
        <v>110.285667768937</v>
      </c>
      <c r="HE22" s="33">
        <v>110.472612635183</v>
      </c>
      <c r="HF22" s="33">
        <v>109.8</v>
      </c>
      <c r="HG22" s="33">
        <v>109.9</v>
      </c>
      <c r="HH22" s="33">
        <v>109.9</v>
      </c>
      <c r="HI22" s="33">
        <v>110</v>
      </c>
      <c r="HJ22" s="33">
        <v>110.154385993384</v>
      </c>
      <c r="HK22" s="33">
        <v>112.12028938578401</v>
      </c>
      <c r="HL22" s="33">
        <v>112.4</v>
      </c>
      <c r="HM22" s="33">
        <v>111.2</v>
      </c>
      <c r="HN22" s="33">
        <v>106.9</v>
      </c>
      <c r="HO22" s="33">
        <v>105.4</v>
      </c>
      <c r="HP22" s="33">
        <v>106.1</v>
      </c>
      <c r="HQ22" s="33">
        <v>106.5</v>
      </c>
      <c r="HR22" s="33">
        <v>107.4</v>
      </c>
      <c r="HS22" s="33">
        <v>108.4</v>
      </c>
      <c r="HT22" s="33">
        <v>109.3</v>
      </c>
      <c r="HU22" s="33">
        <v>110</v>
      </c>
      <c r="HV22" s="33">
        <v>110.9</v>
      </c>
      <c r="HW22" s="176">
        <v>116.1</v>
      </c>
      <c r="HX22" s="176">
        <v>114.9</v>
      </c>
      <c r="HY22" s="176">
        <v>116.5</v>
      </c>
      <c r="HZ22" s="176">
        <v>121.8</v>
      </c>
      <c r="IA22" s="176">
        <v>122.6</v>
      </c>
      <c r="IB22" s="176">
        <v>121.6</v>
      </c>
      <c r="IC22" s="176">
        <v>119.8</v>
      </c>
      <c r="ID22" s="176">
        <v>118.4</v>
      </c>
      <c r="IE22" s="176">
        <v>116.8</v>
      </c>
      <c r="IF22" s="176">
        <v>115.3</v>
      </c>
      <c r="IG22" s="176">
        <v>114.5</v>
      </c>
      <c r="IH22" s="176">
        <v>114</v>
      </c>
      <c r="II22" s="176">
        <v>105.3</v>
      </c>
    </row>
    <row r="23" spans="1:243" ht="15.75">
      <c r="A23" s="186"/>
      <c r="B23" s="8" t="str">
        <f>IF('0'!A1=1,"Харківська","Kharkiv")</f>
        <v>Харківська</v>
      </c>
      <c r="C23" s="32">
        <v>118.2</v>
      </c>
      <c r="D23" s="32">
        <v>120.3</v>
      </c>
      <c r="E23" s="32">
        <v>121.5</v>
      </c>
      <c r="F23" s="32">
        <v>122</v>
      </c>
      <c r="G23" s="32">
        <v>121.6</v>
      </c>
      <c r="H23" s="32">
        <v>121.7</v>
      </c>
      <c r="I23" s="32">
        <v>122.2</v>
      </c>
      <c r="J23" s="32">
        <v>122.1</v>
      </c>
      <c r="K23" s="32">
        <v>121.8</v>
      </c>
      <c r="L23" s="32">
        <v>121.5</v>
      </c>
      <c r="M23" s="32">
        <v>121.4</v>
      </c>
      <c r="N23" s="32">
        <v>121</v>
      </c>
      <c r="O23" s="32">
        <v>128.52616136439966</v>
      </c>
      <c r="P23" s="32">
        <v>124.5</v>
      </c>
      <c r="Q23" s="32">
        <v>121.2</v>
      </c>
      <c r="R23" s="32">
        <v>119.7</v>
      </c>
      <c r="S23" s="32">
        <v>119.9</v>
      </c>
      <c r="T23" s="32">
        <v>120.4</v>
      </c>
      <c r="U23" s="32">
        <v>119.5</v>
      </c>
      <c r="V23" s="32">
        <v>118.6</v>
      </c>
      <c r="W23" s="32">
        <v>119</v>
      </c>
      <c r="X23" s="32">
        <v>118.5</v>
      </c>
      <c r="Y23" s="32">
        <v>117.6</v>
      </c>
      <c r="Z23" s="32">
        <v>116.9</v>
      </c>
      <c r="AA23" s="32">
        <v>118.31783724319139</v>
      </c>
      <c r="AB23" s="32">
        <v>121.8</v>
      </c>
      <c r="AC23" s="32">
        <v>122.5</v>
      </c>
      <c r="AD23" s="32">
        <v>122.6</v>
      </c>
      <c r="AE23" s="32">
        <v>121.1</v>
      </c>
      <c r="AF23" s="32">
        <v>120.2</v>
      </c>
      <c r="AG23" s="32">
        <v>119</v>
      </c>
      <c r="AH23" s="32">
        <v>118.4</v>
      </c>
      <c r="AI23" s="32">
        <v>117.9</v>
      </c>
      <c r="AJ23" s="32">
        <v>117.6</v>
      </c>
      <c r="AK23" s="32">
        <v>117.9</v>
      </c>
      <c r="AL23" s="32">
        <v>118</v>
      </c>
      <c r="AM23" s="32">
        <v>104.7639587379863</v>
      </c>
      <c r="AN23" s="32">
        <v>108.7</v>
      </c>
      <c r="AO23" s="32">
        <v>109.9</v>
      </c>
      <c r="AP23" s="32">
        <v>111</v>
      </c>
      <c r="AQ23" s="32">
        <v>112.5</v>
      </c>
      <c r="AR23" s="32">
        <v>113</v>
      </c>
      <c r="AS23" s="32">
        <v>114.1</v>
      </c>
      <c r="AT23" s="32">
        <v>114.8</v>
      </c>
      <c r="AU23" s="32">
        <v>115.1</v>
      </c>
      <c r="AV23" s="32">
        <v>116</v>
      </c>
      <c r="AW23" s="32">
        <v>116.8</v>
      </c>
      <c r="AX23" s="32">
        <v>118</v>
      </c>
      <c r="AY23" s="32">
        <v>125</v>
      </c>
      <c r="AZ23" s="32">
        <v>123.4</v>
      </c>
      <c r="BA23" s="32">
        <v>124.7</v>
      </c>
      <c r="BB23" s="32">
        <v>124.9</v>
      </c>
      <c r="BC23" s="32">
        <v>124.8</v>
      </c>
      <c r="BD23" s="32">
        <v>124.6</v>
      </c>
      <c r="BE23" s="32">
        <v>124.3</v>
      </c>
      <c r="BF23" s="32">
        <v>124.2</v>
      </c>
      <c r="BG23" s="32">
        <v>123.6</v>
      </c>
      <c r="BH23" s="32">
        <v>122</v>
      </c>
      <c r="BI23" s="32">
        <v>120.5</v>
      </c>
      <c r="BJ23" s="32">
        <v>119.4</v>
      </c>
      <c r="BK23" s="32">
        <v>110.4</v>
      </c>
      <c r="BL23" s="32">
        <v>109.9</v>
      </c>
      <c r="BM23" s="32">
        <v>109.1</v>
      </c>
      <c r="BN23" s="32">
        <v>109.1</v>
      </c>
      <c r="BO23" s="32">
        <v>109.9</v>
      </c>
      <c r="BP23" s="32">
        <v>110.3</v>
      </c>
      <c r="BQ23" s="32">
        <v>111</v>
      </c>
      <c r="BR23" s="32">
        <v>110.8</v>
      </c>
      <c r="BS23" s="32">
        <v>110.8</v>
      </c>
      <c r="BT23" s="32">
        <v>111.1</v>
      </c>
      <c r="BU23" s="32">
        <v>111.2</v>
      </c>
      <c r="BV23" s="32">
        <v>111.1</v>
      </c>
      <c r="BW23" s="32">
        <v>111.5</v>
      </c>
      <c r="BX23" s="32">
        <v>112.7</v>
      </c>
      <c r="BY23" s="32">
        <v>110.6</v>
      </c>
      <c r="BZ23" s="32">
        <v>109.5</v>
      </c>
      <c r="CA23" s="32">
        <v>107.8</v>
      </c>
      <c r="CB23" s="32">
        <v>106.6</v>
      </c>
      <c r="CC23" s="32">
        <v>105.9</v>
      </c>
      <c r="CD23" s="32">
        <v>105.4</v>
      </c>
      <c r="CE23" s="32">
        <v>105.2</v>
      </c>
      <c r="CF23" s="32">
        <v>105.2</v>
      </c>
      <c r="CG23" s="32">
        <v>104.8</v>
      </c>
      <c r="CH23" s="32">
        <v>104</v>
      </c>
      <c r="CI23" s="32">
        <v>89.4</v>
      </c>
      <c r="CJ23" s="32">
        <v>88.6</v>
      </c>
      <c r="CK23" s="32">
        <v>89.2</v>
      </c>
      <c r="CL23" s="32">
        <v>89.4</v>
      </c>
      <c r="CM23" s="32">
        <v>89.5</v>
      </c>
      <c r="CN23" s="32">
        <v>89.7</v>
      </c>
      <c r="CO23" s="32">
        <v>89.6</v>
      </c>
      <c r="CP23" s="32">
        <v>89.3</v>
      </c>
      <c r="CQ23" s="32">
        <v>89.2</v>
      </c>
      <c r="CR23" s="32">
        <v>89</v>
      </c>
      <c r="CS23" s="32">
        <v>89.5</v>
      </c>
      <c r="CT23" s="32">
        <v>90.4</v>
      </c>
      <c r="CU23" s="32">
        <v>103.8</v>
      </c>
      <c r="CV23" s="32">
        <v>102.8</v>
      </c>
      <c r="CW23" s="32">
        <v>103.7</v>
      </c>
      <c r="CX23" s="32">
        <v>103.9</v>
      </c>
      <c r="CY23" s="32">
        <v>105.3</v>
      </c>
      <c r="CZ23" s="32">
        <v>106.7</v>
      </c>
      <c r="DA23" s="32">
        <v>106.9</v>
      </c>
      <c r="DB23" s="32">
        <v>107.2</v>
      </c>
      <c r="DC23" s="32">
        <v>107.3</v>
      </c>
      <c r="DD23" s="32">
        <v>107.4</v>
      </c>
      <c r="DE23" s="32">
        <v>107.7</v>
      </c>
      <c r="DF23" s="32">
        <v>107.6</v>
      </c>
      <c r="DG23" s="32">
        <v>110.6</v>
      </c>
      <c r="DH23" s="32">
        <v>110.4</v>
      </c>
      <c r="DI23" s="32">
        <v>110.8</v>
      </c>
      <c r="DJ23" s="32">
        <v>110.4</v>
      </c>
      <c r="DK23" s="32">
        <v>109</v>
      </c>
      <c r="DL23" s="32">
        <v>107.5</v>
      </c>
      <c r="DM23" s="32">
        <v>107.3</v>
      </c>
      <c r="DN23" s="32">
        <v>107.7</v>
      </c>
      <c r="DO23" s="32">
        <v>107.9</v>
      </c>
      <c r="DP23" s="32">
        <v>108.2</v>
      </c>
      <c r="DQ23" s="32">
        <v>108.4</v>
      </c>
      <c r="DR23" s="32">
        <v>108.7</v>
      </c>
      <c r="DS23" s="32">
        <v>111.6</v>
      </c>
      <c r="DT23" s="32">
        <v>112.7</v>
      </c>
      <c r="DU23" s="32">
        <v>113.4</v>
      </c>
      <c r="DV23" s="32">
        <v>113.8</v>
      </c>
      <c r="DW23" s="32">
        <v>114.5</v>
      </c>
      <c r="DX23" s="32">
        <v>114.8</v>
      </c>
      <c r="DY23" s="32">
        <v>114.9</v>
      </c>
      <c r="DZ23" s="32">
        <v>114.8</v>
      </c>
      <c r="EA23" s="32">
        <v>114.6</v>
      </c>
      <c r="EB23" s="32">
        <v>114.7</v>
      </c>
      <c r="EC23" s="32">
        <v>114.6</v>
      </c>
      <c r="ED23" s="32">
        <v>114.2</v>
      </c>
      <c r="EE23" s="32">
        <v>113.1</v>
      </c>
      <c r="EF23" s="32">
        <v>111.3</v>
      </c>
      <c r="EG23" s="32">
        <v>111.7</v>
      </c>
      <c r="EH23" s="32">
        <v>112</v>
      </c>
      <c r="EI23" s="32">
        <v>111.6</v>
      </c>
      <c r="EJ23" s="32">
        <v>111.4</v>
      </c>
      <c r="EK23" s="32">
        <v>111.1</v>
      </c>
      <c r="EL23" s="32">
        <v>110.7</v>
      </c>
      <c r="EM23" s="32">
        <v>110.2</v>
      </c>
      <c r="EN23" s="32">
        <v>109.9</v>
      </c>
      <c r="EO23" s="32">
        <v>109.6</v>
      </c>
      <c r="EP23" s="32">
        <v>109.3</v>
      </c>
      <c r="EQ23" s="32">
        <v>105</v>
      </c>
      <c r="ER23" s="32">
        <v>105</v>
      </c>
      <c r="ES23" s="32">
        <v>103.5</v>
      </c>
      <c r="ET23" s="32">
        <v>101.7</v>
      </c>
      <c r="EU23" s="32">
        <v>100</v>
      </c>
      <c r="EV23" s="32">
        <v>98.9</v>
      </c>
      <c r="EW23" s="32">
        <v>98.4</v>
      </c>
      <c r="EX23" s="32">
        <v>97.5</v>
      </c>
      <c r="EY23" s="32">
        <v>96.8</v>
      </c>
      <c r="EZ23" s="32">
        <v>95.7</v>
      </c>
      <c r="FA23" s="32">
        <v>94.7</v>
      </c>
      <c r="FB23" s="32">
        <v>93.9</v>
      </c>
      <c r="FC23" s="32">
        <v>80.7</v>
      </c>
      <c r="FD23" s="32">
        <v>79.900000000000006</v>
      </c>
      <c r="FE23" s="32">
        <v>77.7</v>
      </c>
      <c r="FF23" s="32">
        <v>75.3</v>
      </c>
      <c r="FG23" s="32">
        <v>74.5</v>
      </c>
      <c r="FH23" s="32">
        <v>74.099999999999994</v>
      </c>
      <c r="FI23" s="32">
        <v>73.8</v>
      </c>
      <c r="FJ23" s="32">
        <v>74</v>
      </c>
      <c r="FK23" s="32">
        <v>74.400000000000006</v>
      </c>
      <c r="FL23" s="32">
        <v>75.5</v>
      </c>
      <c r="FM23" s="33">
        <v>76.3</v>
      </c>
      <c r="FN23" s="33">
        <v>77.3</v>
      </c>
      <c r="FO23" s="33">
        <v>86</v>
      </c>
      <c r="FP23" s="33">
        <v>88.8</v>
      </c>
      <c r="FQ23" s="33">
        <v>92.3</v>
      </c>
      <c r="FR23" s="33">
        <v>95.6</v>
      </c>
      <c r="FS23" s="33">
        <v>102.9</v>
      </c>
      <c r="FT23" s="33">
        <v>104.6</v>
      </c>
      <c r="FU23" s="33">
        <v>105.67017197435744</v>
      </c>
      <c r="FV23" s="33">
        <v>106.5</v>
      </c>
      <c r="FW23" s="33">
        <v>107.3</v>
      </c>
      <c r="FX23" s="33">
        <v>106.6</v>
      </c>
      <c r="FY23" s="33">
        <v>106.3</v>
      </c>
      <c r="FZ23" s="33">
        <v>106.16079802520298</v>
      </c>
      <c r="GA23" s="33">
        <v>119.7</v>
      </c>
      <c r="GB23" s="24">
        <v>118.6</v>
      </c>
      <c r="GC23" s="24">
        <v>118.2</v>
      </c>
      <c r="GD23" s="33">
        <v>119.1</v>
      </c>
      <c r="GE23" s="24">
        <v>119.2</v>
      </c>
      <c r="GF23" s="33">
        <v>119.3</v>
      </c>
      <c r="GG23" s="33">
        <v>119.1</v>
      </c>
      <c r="GH23" s="33">
        <v>118.8</v>
      </c>
      <c r="GI23" s="33">
        <v>118.74861894338284</v>
      </c>
      <c r="GJ23" s="33">
        <v>119.22844429463682</v>
      </c>
      <c r="GK23" s="33">
        <v>119.7</v>
      </c>
      <c r="GL23" s="33">
        <v>119.57075927697028</v>
      </c>
      <c r="GM23" s="33">
        <v>111.3</v>
      </c>
      <c r="GN23" s="33">
        <v>109.38013234857753</v>
      </c>
      <c r="GO23" s="33">
        <v>108.91991303217017</v>
      </c>
      <c r="GP23" s="33">
        <v>109.08811482623749</v>
      </c>
      <c r="GQ23" s="33">
        <v>109.65369664821927</v>
      </c>
      <c r="GR23" s="33">
        <v>109.58363334972552</v>
      </c>
      <c r="GS23" s="33">
        <v>110.02806359918181</v>
      </c>
      <c r="GT23" s="24">
        <v>110.57965861602177</v>
      </c>
      <c r="GU23" s="24">
        <v>110.50568643533167</v>
      </c>
      <c r="GV23" s="24">
        <v>110.3537283745311</v>
      </c>
      <c r="GW23" s="24">
        <v>110.12907837382603</v>
      </c>
      <c r="GX23" s="24">
        <v>110.07609672766017</v>
      </c>
      <c r="GY23" s="24">
        <v>108.1</v>
      </c>
      <c r="GZ23" s="24">
        <v>108.5</v>
      </c>
      <c r="HA23" s="24">
        <v>108.6</v>
      </c>
      <c r="HB23" s="24">
        <v>109</v>
      </c>
      <c r="HC23" s="24">
        <v>108.907650808074</v>
      </c>
      <c r="HD23" s="33">
        <v>108.802147583281</v>
      </c>
      <c r="HE23" s="33">
        <v>108.65979946617</v>
      </c>
      <c r="HF23" s="33">
        <v>108.2</v>
      </c>
      <c r="HG23" s="33">
        <v>108.3</v>
      </c>
      <c r="HH23" s="33">
        <v>108.2</v>
      </c>
      <c r="HI23" s="33">
        <v>108.3</v>
      </c>
      <c r="HJ23" s="33">
        <v>108.425145425213</v>
      </c>
      <c r="HK23" s="33">
        <v>110.24115945662599</v>
      </c>
      <c r="HL23" s="33">
        <v>111.1</v>
      </c>
      <c r="HM23" s="33">
        <v>110.9</v>
      </c>
      <c r="HN23" s="33">
        <v>107.2</v>
      </c>
      <c r="HO23" s="33">
        <v>105.3</v>
      </c>
      <c r="HP23" s="33">
        <v>105.2</v>
      </c>
      <c r="HQ23" s="33">
        <v>105</v>
      </c>
      <c r="HR23" s="33">
        <v>105.1</v>
      </c>
      <c r="HS23" s="33">
        <v>105.5</v>
      </c>
      <c r="HT23" s="33">
        <v>106</v>
      </c>
      <c r="HU23" s="33">
        <v>106.1</v>
      </c>
      <c r="HV23" s="33">
        <v>106.4</v>
      </c>
      <c r="HW23" s="176">
        <v>106.3</v>
      </c>
      <c r="HX23" s="176">
        <v>106.4</v>
      </c>
      <c r="HY23" s="176">
        <v>106.2</v>
      </c>
      <c r="HZ23" s="176">
        <v>110.1</v>
      </c>
      <c r="IA23" s="176">
        <v>111.8</v>
      </c>
      <c r="IB23" s="176">
        <v>111.8</v>
      </c>
      <c r="IC23" s="176">
        <v>111.7</v>
      </c>
      <c r="ID23" s="176">
        <v>111.6</v>
      </c>
      <c r="IE23" s="176">
        <v>111.1</v>
      </c>
      <c r="IF23" s="176">
        <v>110.5</v>
      </c>
      <c r="IG23" s="176">
        <v>110.3</v>
      </c>
      <c r="IH23" s="176">
        <v>110.5</v>
      </c>
      <c r="II23" s="176">
        <v>109</v>
      </c>
    </row>
    <row r="24" spans="1:243" ht="15.75">
      <c r="A24" s="186"/>
      <c r="B24" s="8" t="str">
        <f>IF('0'!A1=1,"Херсонська","Kherson")</f>
        <v>Херсонська</v>
      </c>
      <c r="C24" s="32">
        <v>127.9</v>
      </c>
      <c r="D24" s="32">
        <v>125.1</v>
      </c>
      <c r="E24" s="32">
        <v>122.6</v>
      </c>
      <c r="F24" s="32">
        <v>122.8</v>
      </c>
      <c r="G24" s="32">
        <v>121.5</v>
      </c>
      <c r="H24" s="32">
        <v>121.3</v>
      </c>
      <c r="I24" s="32">
        <v>121.9</v>
      </c>
      <c r="J24" s="32">
        <v>121.4</v>
      </c>
      <c r="K24" s="32">
        <v>121.6</v>
      </c>
      <c r="L24" s="32">
        <v>121.5</v>
      </c>
      <c r="M24" s="32">
        <v>121.2</v>
      </c>
      <c r="N24" s="32">
        <v>120.6</v>
      </c>
      <c r="O24" s="32">
        <v>120.68592028437553</v>
      </c>
      <c r="P24" s="32">
        <v>114.7</v>
      </c>
      <c r="Q24" s="32">
        <v>110.6</v>
      </c>
      <c r="R24" s="32">
        <v>110</v>
      </c>
      <c r="S24" s="32">
        <v>110.1</v>
      </c>
      <c r="T24" s="32">
        <v>110.4</v>
      </c>
      <c r="U24" s="32">
        <v>110.4</v>
      </c>
      <c r="V24" s="32">
        <v>110.9</v>
      </c>
      <c r="W24" s="32">
        <v>111.5</v>
      </c>
      <c r="X24" s="32">
        <v>111.7</v>
      </c>
      <c r="Y24" s="32">
        <v>111.9</v>
      </c>
      <c r="Z24" s="32">
        <v>112</v>
      </c>
      <c r="AA24" s="32">
        <v>120.0739108101498</v>
      </c>
      <c r="AB24" s="32">
        <v>123.5</v>
      </c>
      <c r="AC24" s="32">
        <v>126.4</v>
      </c>
      <c r="AD24" s="32">
        <v>126.5</v>
      </c>
      <c r="AE24" s="32">
        <v>126.6</v>
      </c>
      <c r="AF24" s="32">
        <v>126</v>
      </c>
      <c r="AG24" s="32">
        <v>124.4</v>
      </c>
      <c r="AH24" s="32">
        <v>122.9</v>
      </c>
      <c r="AI24" s="32">
        <v>122.4</v>
      </c>
      <c r="AJ24" s="32">
        <v>121.8</v>
      </c>
      <c r="AK24" s="32">
        <v>121.8</v>
      </c>
      <c r="AL24" s="32">
        <v>121.6</v>
      </c>
      <c r="AM24" s="32">
        <v>114.80541893234009</v>
      </c>
      <c r="AN24" s="32">
        <v>115.7</v>
      </c>
      <c r="AO24" s="32">
        <v>115.4</v>
      </c>
      <c r="AP24" s="32">
        <v>116.3</v>
      </c>
      <c r="AQ24" s="32">
        <v>117.4</v>
      </c>
      <c r="AR24" s="32">
        <v>118.6</v>
      </c>
      <c r="AS24" s="32">
        <v>119.2</v>
      </c>
      <c r="AT24" s="32">
        <v>119.4</v>
      </c>
      <c r="AU24" s="32">
        <v>119.4</v>
      </c>
      <c r="AV24" s="32">
        <v>120.4</v>
      </c>
      <c r="AW24" s="32">
        <v>121.1</v>
      </c>
      <c r="AX24" s="32">
        <v>122.4</v>
      </c>
      <c r="AY24" s="32">
        <v>122.8</v>
      </c>
      <c r="AZ24" s="32">
        <v>122.3</v>
      </c>
      <c r="BA24" s="32">
        <v>123.6</v>
      </c>
      <c r="BB24" s="32">
        <v>124.4</v>
      </c>
      <c r="BC24" s="32">
        <v>123.7</v>
      </c>
      <c r="BD24" s="32">
        <v>123.4</v>
      </c>
      <c r="BE24" s="32">
        <v>122.6</v>
      </c>
      <c r="BF24" s="32">
        <v>122.1</v>
      </c>
      <c r="BG24" s="32">
        <v>120.9</v>
      </c>
      <c r="BH24" s="32">
        <v>119.2</v>
      </c>
      <c r="BI24" s="32">
        <v>118.1</v>
      </c>
      <c r="BJ24" s="32">
        <v>117.5</v>
      </c>
      <c r="BK24" s="32">
        <v>117.4</v>
      </c>
      <c r="BL24" s="32">
        <v>117.7</v>
      </c>
      <c r="BM24" s="32">
        <v>115.8</v>
      </c>
      <c r="BN24" s="32">
        <v>114.2</v>
      </c>
      <c r="BO24" s="32">
        <v>114</v>
      </c>
      <c r="BP24" s="32">
        <v>114.1</v>
      </c>
      <c r="BQ24" s="32">
        <v>114.2</v>
      </c>
      <c r="BR24" s="32">
        <v>114</v>
      </c>
      <c r="BS24" s="32">
        <v>113.9</v>
      </c>
      <c r="BT24" s="32">
        <v>114.1</v>
      </c>
      <c r="BU24" s="32">
        <v>114</v>
      </c>
      <c r="BV24" s="32">
        <v>113.2</v>
      </c>
      <c r="BW24" s="32">
        <v>111.1</v>
      </c>
      <c r="BX24" s="32">
        <v>111.5</v>
      </c>
      <c r="BY24" s="32">
        <v>110.6</v>
      </c>
      <c r="BZ24" s="32">
        <v>108.5</v>
      </c>
      <c r="CA24" s="32">
        <v>107</v>
      </c>
      <c r="CB24" s="32">
        <v>105.7</v>
      </c>
      <c r="CC24" s="32">
        <v>105.1</v>
      </c>
      <c r="CD24" s="32">
        <v>104.8</v>
      </c>
      <c r="CE24" s="32">
        <v>104.7</v>
      </c>
      <c r="CF24" s="32">
        <v>104.9</v>
      </c>
      <c r="CG24" s="32">
        <v>104.7</v>
      </c>
      <c r="CH24" s="32">
        <v>104.5</v>
      </c>
      <c r="CI24" s="32">
        <v>91.9</v>
      </c>
      <c r="CJ24" s="32">
        <v>91</v>
      </c>
      <c r="CK24" s="32">
        <v>91.5</v>
      </c>
      <c r="CL24" s="32">
        <v>93</v>
      </c>
      <c r="CM24" s="32">
        <v>94.1</v>
      </c>
      <c r="CN24" s="32">
        <v>94.2</v>
      </c>
      <c r="CO24" s="32">
        <v>94.4</v>
      </c>
      <c r="CP24" s="32">
        <v>94.1</v>
      </c>
      <c r="CQ24" s="32">
        <v>94.1</v>
      </c>
      <c r="CR24" s="32">
        <v>93.4</v>
      </c>
      <c r="CS24" s="32">
        <v>93.4</v>
      </c>
      <c r="CT24" s="32">
        <v>93.6</v>
      </c>
      <c r="CU24" s="32">
        <v>104.4</v>
      </c>
      <c r="CV24" s="32">
        <v>103.1</v>
      </c>
      <c r="CW24" s="32">
        <v>102.9</v>
      </c>
      <c r="CX24" s="32">
        <v>103.2</v>
      </c>
      <c r="CY24" s="32">
        <v>104.4</v>
      </c>
      <c r="CZ24" s="32">
        <v>106.5</v>
      </c>
      <c r="DA24" s="32">
        <v>107.2</v>
      </c>
      <c r="DB24" s="32">
        <v>107.7</v>
      </c>
      <c r="DC24" s="32">
        <v>107.8</v>
      </c>
      <c r="DD24" s="32">
        <v>107.8</v>
      </c>
      <c r="DE24" s="32">
        <v>107.9</v>
      </c>
      <c r="DF24" s="32">
        <v>107.9</v>
      </c>
      <c r="DG24" s="32">
        <v>107.2</v>
      </c>
      <c r="DH24" s="32">
        <v>107.8</v>
      </c>
      <c r="DI24" s="32">
        <v>107.8</v>
      </c>
      <c r="DJ24" s="32">
        <v>106.8</v>
      </c>
      <c r="DK24" s="32">
        <v>105.3</v>
      </c>
      <c r="DL24" s="32">
        <v>103.1</v>
      </c>
      <c r="DM24" s="32">
        <v>102.7</v>
      </c>
      <c r="DN24" s="32">
        <v>102.7</v>
      </c>
      <c r="DO24" s="32">
        <v>103.1</v>
      </c>
      <c r="DP24" s="32">
        <v>103.7</v>
      </c>
      <c r="DQ24" s="32">
        <v>104.1</v>
      </c>
      <c r="DR24" s="32">
        <v>104.3</v>
      </c>
      <c r="DS24" s="32">
        <v>113.8</v>
      </c>
      <c r="DT24" s="32">
        <v>114</v>
      </c>
      <c r="DU24" s="32">
        <v>114.4</v>
      </c>
      <c r="DV24" s="32">
        <v>115.3</v>
      </c>
      <c r="DW24" s="32">
        <v>116.2</v>
      </c>
      <c r="DX24" s="32">
        <v>116.8</v>
      </c>
      <c r="DY24" s="32">
        <v>116.5</v>
      </c>
      <c r="DZ24" s="32">
        <v>116.2</v>
      </c>
      <c r="EA24" s="32">
        <v>115.8</v>
      </c>
      <c r="EB24" s="32">
        <v>115.7</v>
      </c>
      <c r="EC24" s="32">
        <v>115.6</v>
      </c>
      <c r="ED24" s="32">
        <v>115.3</v>
      </c>
      <c r="EE24" s="32">
        <v>111.7</v>
      </c>
      <c r="EF24" s="32">
        <v>111</v>
      </c>
      <c r="EG24" s="32">
        <v>111.4</v>
      </c>
      <c r="EH24" s="32">
        <v>111.6</v>
      </c>
      <c r="EI24" s="32">
        <v>111.1</v>
      </c>
      <c r="EJ24" s="32">
        <v>111.1</v>
      </c>
      <c r="EK24" s="32">
        <v>110.7</v>
      </c>
      <c r="EL24" s="32">
        <v>110.6</v>
      </c>
      <c r="EM24" s="32">
        <v>110.2</v>
      </c>
      <c r="EN24" s="32">
        <v>109.6</v>
      </c>
      <c r="EO24" s="32">
        <v>109.3</v>
      </c>
      <c r="EP24" s="32">
        <v>109.4</v>
      </c>
      <c r="EQ24" s="32">
        <v>104.1</v>
      </c>
      <c r="ER24" s="32">
        <v>104.2</v>
      </c>
      <c r="ES24" s="32">
        <v>103.2</v>
      </c>
      <c r="ET24" s="32">
        <v>101.4</v>
      </c>
      <c r="EU24" s="32">
        <v>99.9</v>
      </c>
      <c r="EV24" s="32">
        <v>98.9</v>
      </c>
      <c r="EW24" s="32">
        <v>99</v>
      </c>
      <c r="EX24" s="32">
        <v>98.1</v>
      </c>
      <c r="EY24" s="32">
        <v>97.2</v>
      </c>
      <c r="EZ24" s="32">
        <v>96.4</v>
      </c>
      <c r="FA24" s="32">
        <v>95.5</v>
      </c>
      <c r="FB24" s="32">
        <v>94.5</v>
      </c>
      <c r="FC24" s="32">
        <v>82.1</v>
      </c>
      <c r="FD24" s="32">
        <v>80.3</v>
      </c>
      <c r="FE24" s="32">
        <v>78.099999999999994</v>
      </c>
      <c r="FF24" s="32">
        <v>75.900000000000006</v>
      </c>
      <c r="FG24" s="32">
        <v>74.8</v>
      </c>
      <c r="FH24" s="32">
        <v>74.2</v>
      </c>
      <c r="FI24" s="32">
        <v>73.8</v>
      </c>
      <c r="FJ24" s="32">
        <v>74.2</v>
      </c>
      <c r="FK24" s="32">
        <v>74.8</v>
      </c>
      <c r="FL24" s="32">
        <v>75.900000000000006</v>
      </c>
      <c r="FM24" s="33">
        <v>77</v>
      </c>
      <c r="FN24" s="33">
        <v>78.3</v>
      </c>
      <c r="FO24" s="33">
        <v>86.3</v>
      </c>
      <c r="FP24" s="33">
        <v>91.9</v>
      </c>
      <c r="FQ24" s="33">
        <v>97</v>
      </c>
      <c r="FR24" s="33">
        <v>100.5</v>
      </c>
      <c r="FS24" s="33">
        <v>108.6</v>
      </c>
      <c r="FT24" s="33">
        <v>110.8</v>
      </c>
      <c r="FU24" s="33">
        <v>112.03273451253955</v>
      </c>
      <c r="FV24" s="33">
        <v>113</v>
      </c>
      <c r="FW24" s="33">
        <v>113.8</v>
      </c>
      <c r="FX24" s="33">
        <v>113.1</v>
      </c>
      <c r="FY24" s="33">
        <v>112.6</v>
      </c>
      <c r="FZ24" s="33">
        <v>112.68652397755805</v>
      </c>
      <c r="GA24" s="33">
        <v>130.4</v>
      </c>
      <c r="GB24" s="24">
        <v>127.3</v>
      </c>
      <c r="GC24" s="24">
        <v>126</v>
      </c>
      <c r="GD24" s="33">
        <v>126.2</v>
      </c>
      <c r="GE24" s="24">
        <v>125.9</v>
      </c>
      <c r="GF24" s="33">
        <v>125.6</v>
      </c>
      <c r="GG24" s="33">
        <v>124.4</v>
      </c>
      <c r="GH24" s="33">
        <v>123.6</v>
      </c>
      <c r="GI24" s="33">
        <v>123.21396169979259</v>
      </c>
      <c r="GJ24" s="33">
        <v>123.35589060756472</v>
      </c>
      <c r="GK24" s="33">
        <v>123.8</v>
      </c>
      <c r="GL24" s="33">
        <v>123.32305825657346</v>
      </c>
      <c r="GM24" s="33">
        <v>108.7</v>
      </c>
      <c r="GN24" s="33">
        <v>108.40351357392262</v>
      </c>
      <c r="GO24" s="33">
        <v>106.58626709474794</v>
      </c>
      <c r="GP24" s="33">
        <v>106.8134899082177</v>
      </c>
      <c r="GQ24" s="33">
        <v>107.86451190431288</v>
      </c>
      <c r="GR24" s="33">
        <v>108.3132389265961</v>
      </c>
      <c r="GS24" s="33">
        <v>108.87977542905496</v>
      </c>
      <c r="GT24" s="24">
        <v>109.83700599718435</v>
      </c>
      <c r="GU24" s="24">
        <v>109.95500024901501</v>
      </c>
      <c r="GV24" s="24">
        <v>110.13732182870517</v>
      </c>
      <c r="GW24" s="24">
        <v>109.73237875421478</v>
      </c>
      <c r="GX24" s="24">
        <v>109.527703221509</v>
      </c>
      <c r="GY24" s="24">
        <v>108.1</v>
      </c>
      <c r="GZ24" s="24">
        <v>107.6</v>
      </c>
      <c r="HA24" s="24">
        <v>108.4</v>
      </c>
      <c r="HB24" s="24">
        <v>108</v>
      </c>
      <c r="HC24" s="24">
        <v>107.33170500969599</v>
      </c>
      <c r="HD24" s="33">
        <v>107.347165233523</v>
      </c>
      <c r="HE24" s="33">
        <v>107.329440070999</v>
      </c>
      <c r="HF24" s="33">
        <v>107</v>
      </c>
      <c r="HG24" s="33">
        <v>107.1</v>
      </c>
      <c r="HH24" s="33">
        <v>107.1</v>
      </c>
      <c r="HI24" s="33">
        <v>107.3</v>
      </c>
      <c r="HJ24" s="33">
        <v>107.755506413102</v>
      </c>
      <c r="HK24" s="33">
        <v>113.429354582268</v>
      </c>
      <c r="HL24" s="33">
        <v>113.5</v>
      </c>
      <c r="HM24" s="33">
        <v>113.7</v>
      </c>
      <c r="HN24" s="33">
        <v>112.1</v>
      </c>
      <c r="HO24" s="33">
        <v>110.7</v>
      </c>
      <c r="HP24" s="33">
        <v>109.9</v>
      </c>
      <c r="HQ24" s="33">
        <v>110</v>
      </c>
      <c r="HR24" s="33">
        <v>109.8</v>
      </c>
      <c r="HS24" s="33">
        <v>110.5</v>
      </c>
      <c r="HT24" s="33">
        <v>111.2</v>
      </c>
      <c r="HU24" s="33">
        <v>111.3</v>
      </c>
      <c r="HV24" s="33">
        <v>111.3</v>
      </c>
      <c r="HW24" s="176">
        <v>111.6</v>
      </c>
      <c r="HX24" s="176">
        <v>110.9</v>
      </c>
      <c r="HY24" s="176">
        <v>112.2</v>
      </c>
      <c r="HZ24" s="176">
        <v>113.3</v>
      </c>
      <c r="IA24" s="176">
        <v>114.2</v>
      </c>
      <c r="IB24" s="176">
        <v>114.4</v>
      </c>
      <c r="IC24" s="176">
        <v>113.5</v>
      </c>
      <c r="ID24" s="176">
        <v>113.3</v>
      </c>
      <c r="IE24" s="176">
        <v>112.1</v>
      </c>
      <c r="IF24" s="176">
        <v>111</v>
      </c>
      <c r="IG24" s="176">
        <v>110.4</v>
      </c>
      <c r="IH24" s="176">
        <v>110.5</v>
      </c>
      <c r="II24" s="176">
        <v>109</v>
      </c>
    </row>
    <row r="25" spans="1:243" ht="15.75">
      <c r="A25" s="186"/>
      <c r="B25" s="8" t="str">
        <f>IF('0'!A1=1,"Хмельницька","Khmelnytskiy")</f>
        <v>Хмельницька</v>
      </c>
      <c r="C25" s="32">
        <v>125.4</v>
      </c>
      <c r="D25" s="32">
        <v>126.9</v>
      </c>
      <c r="E25" s="32">
        <v>127</v>
      </c>
      <c r="F25" s="32">
        <v>126.1</v>
      </c>
      <c r="G25" s="32">
        <v>125.4</v>
      </c>
      <c r="H25" s="32">
        <v>124.5</v>
      </c>
      <c r="I25" s="32">
        <v>124.8</v>
      </c>
      <c r="J25" s="32">
        <v>124.3</v>
      </c>
      <c r="K25" s="32">
        <v>123.9</v>
      </c>
      <c r="L25" s="32">
        <v>122.8</v>
      </c>
      <c r="M25" s="32">
        <v>122.1</v>
      </c>
      <c r="N25" s="32">
        <v>121.4</v>
      </c>
      <c r="O25" s="32">
        <v>125.62694271010845</v>
      </c>
      <c r="P25" s="32">
        <v>122.5</v>
      </c>
      <c r="Q25" s="32">
        <v>119.6</v>
      </c>
      <c r="R25" s="32">
        <v>119.8</v>
      </c>
      <c r="S25" s="32">
        <v>120.1</v>
      </c>
      <c r="T25" s="32">
        <v>121.4</v>
      </c>
      <c r="U25" s="32">
        <v>120.7</v>
      </c>
      <c r="V25" s="32">
        <v>120.3</v>
      </c>
      <c r="W25" s="32">
        <v>120.7</v>
      </c>
      <c r="X25" s="32">
        <v>120.5</v>
      </c>
      <c r="Y25" s="32">
        <v>119.9</v>
      </c>
      <c r="Z25" s="32">
        <v>120</v>
      </c>
      <c r="AA25" s="32">
        <v>124.34124658771597</v>
      </c>
      <c r="AB25" s="32">
        <v>123.1</v>
      </c>
      <c r="AC25" s="32">
        <v>124.2</v>
      </c>
      <c r="AD25" s="32">
        <v>125.4</v>
      </c>
      <c r="AE25" s="32">
        <v>125</v>
      </c>
      <c r="AF25" s="32">
        <v>124.5</v>
      </c>
      <c r="AG25" s="32">
        <v>124</v>
      </c>
      <c r="AH25" s="32">
        <v>124.1</v>
      </c>
      <c r="AI25" s="32">
        <v>123.7</v>
      </c>
      <c r="AJ25" s="32">
        <v>123.3</v>
      </c>
      <c r="AK25" s="32">
        <v>123.4</v>
      </c>
      <c r="AL25" s="32">
        <v>122.9</v>
      </c>
      <c r="AM25" s="32">
        <v>114.57630474027651</v>
      </c>
      <c r="AN25" s="32">
        <v>117.2</v>
      </c>
      <c r="AO25" s="32">
        <v>117.1</v>
      </c>
      <c r="AP25" s="32">
        <v>117.4</v>
      </c>
      <c r="AQ25" s="32">
        <v>118.2</v>
      </c>
      <c r="AR25" s="32">
        <v>118.6</v>
      </c>
      <c r="AS25" s="32">
        <v>119.2</v>
      </c>
      <c r="AT25" s="32">
        <v>119</v>
      </c>
      <c r="AU25" s="32">
        <v>119.1</v>
      </c>
      <c r="AV25" s="32">
        <v>119.9</v>
      </c>
      <c r="AW25" s="32">
        <v>121.1</v>
      </c>
      <c r="AX25" s="32">
        <v>123.2</v>
      </c>
      <c r="AY25" s="32">
        <v>131.4</v>
      </c>
      <c r="AZ25" s="32">
        <v>132.69999999999999</v>
      </c>
      <c r="BA25" s="32">
        <v>135.69999999999999</v>
      </c>
      <c r="BB25" s="32">
        <v>134.69999999999999</v>
      </c>
      <c r="BC25" s="32">
        <v>133.69999999999999</v>
      </c>
      <c r="BD25" s="32">
        <v>133</v>
      </c>
      <c r="BE25" s="32">
        <v>132.1</v>
      </c>
      <c r="BF25" s="32">
        <v>131.6</v>
      </c>
      <c r="BG25" s="32">
        <v>130.9</v>
      </c>
      <c r="BH25" s="32">
        <v>129.80000000000001</v>
      </c>
      <c r="BI25" s="32">
        <v>128.4</v>
      </c>
      <c r="BJ25" s="32">
        <v>127</v>
      </c>
      <c r="BK25" s="32">
        <v>114.8</v>
      </c>
      <c r="BL25" s="32">
        <v>113.5</v>
      </c>
      <c r="BM25" s="32">
        <v>111.9</v>
      </c>
      <c r="BN25" s="32">
        <v>112.9</v>
      </c>
      <c r="BO25" s="32">
        <v>113.2</v>
      </c>
      <c r="BP25" s="32">
        <v>113.7</v>
      </c>
      <c r="BQ25" s="32">
        <v>114</v>
      </c>
      <c r="BR25" s="32">
        <v>113.8</v>
      </c>
      <c r="BS25" s="32">
        <v>113.6</v>
      </c>
      <c r="BT25" s="32">
        <v>113.7</v>
      </c>
      <c r="BU25" s="32">
        <v>113.6</v>
      </c>
      <c r="BV25" s="32">
        <v>113.3</v>
      </c>
      <c r="BW25" s="32">
        <v>116.5</v>
      </c>
      <c r="BX25" s="32">
        <v>117.6</v>
      </c>
      <c r="BY25" s="32">
        <v>114.9</v>
      </c>
      <c r="BZ25" s="32">
        <v>112.3</v>
      </c>
      <c r="CA25" s="32">
        <v>110.8</v>
      </c>
      <c r="CB25" s="32">
        <v>109.5</v>
      </c>
      <c r="CC25" s="32">
        <v>108.6</v>
      </c>
      <c r="CD25" s="32">
        <v>108.2</v>
      </c>
      <c r="CE25" s="32">
        <v>107.8</v>
      </c>
      <c r="CF25" s="32">
        <v>107.5</v>
      </c>
      <c r="CG25" s="32">
        <v>107.2</v>
      </c>
      <c r="CH25" s="32">
        <v>106.4</v>
      </c>
      <c r="CI25" s="32">
        <v>89.2</v>
      </c>
      <c r="CJ25" s="32">
        <v>87.5</v>
      </c>
      <c r="CK25" s="32">
        <v>88.7</v>
      </c>
      <c r="CL25" s="32">
        <v>90</v>
      </c>
      <c r="CM25" s="32">
        <v>90.6</v>
      </c>
      <c r="CN25" s="32">
        <v>91</v>
      </c>
      <c r="CO25" s="32">
        <v>91.5</v>
      </c>
      <c r="CP25" s="32">
        <v>91.6</v>
      </c>
      <c r="CQ25" s="32">
        <v>91.4</v>
      </c>
      <c r="CR25" s="32">
        <v>91.2</v>
      </c>
      <c r="CS25" s="32">
        <v>91.2</v>
      </c>
      <c r="CT25" s="32">
        <v>91.7</v>
      </c>
      <c r="CU25" s="32">
        <v>106.4</v>
      </c>
      <c r="CV25" s="32">
        <v>106.5</v>
      </c>
      <c r="CW25" s="32">
        <v>108</v>
      </c>
      <c r="CX25" s="32">
        <v>107.1</v>
      </c>
      <c r="CY25" s="32">
        <v>109.1</v>
      </c>
      <c r="CZ25" s="32">
        <v>110.3</v>
      </c>
      <c r="DA25" s="32">
        <v>110.7</v>
      </c>
      <c r="DB25" s="32">
        <v>110.8</v>
      </c>
      <c r="DC25" s="32">
        <v>111.1</v>
      </c>
      <c r="DD25" s="32">
        <v>111.2</v>
      </c>
      <c r="DE25" s="32">
        <v>111.4</v>
      </c>
      <c r="DF25" s="32">
        <v>111.7</v>
      </c>
      <c r="DG25" s="32">
        <v>111.1</v>
      </c>
      <c r="DH25" s="32">
        <v>110.6</v>
      </c>
      <c r="DI25" s="32">
        <v>109.9</v>
      </c>
      <c r="DJ25" s="32">
        <v>109.4</v>
      </c>
      <c r="DK25" s="32">
        <v>107.6</v>
      </c>
      <c r="DL25" s="32">
        <v>106.4</v>
      </c>
      <c r="DM25" s="32">
        <v>105.8</v>
      </c>
      <c r="DN25" s="32">
        <v>106.1</v>
      </c>
      <c r="DO25" s="32">
        <v>106.4</v>
      </c>
      <c r="DP25" s="32">
        <v>107.3</v>
      </c>
      <c r="DQ25" s="32">
        <v>107.7</v>
      </c>
      <c r="DR25" s="32">
        <v>107.6</v>
      </c>
      <c r="DS25" s="32">
        <v>115.1</v>
      </c>
      <c r="DT25" s="32">
        <v>118.7</v>
      </c>
      <c r="DU25" s="32">
        <v>116.4</v>
      </c>
      <c r="DV25" s="32">
        <v>116.8</v>
      </c>
      <c r="DW25" s="32">
        <v>117.4</v>
      </c>
      <c r="DX25" s="32">
        <v>117.5</v>
      </c>
      <c r="DY25" s="32">
        <v>117.8</v>
      </c>
      <c r="DZ25" s="32">
        <v>117.8</v>
      </c>
      <c r="EA25" s="32">
        <v>117.5</v>
      </c>
      <c r="EB25" s="32">
        <v>116.9</v>
      </c>
      <c r="EC25" s="32">
        <v>116.8</v>
      </c>
      <c r="ED25" s="32">
        <v>116.6</v>
      </c>
      <c r="EE25" s="32">
        <v>110.8</v>
      </c>
      <c r="EF25" s="32">
        <v>110</v>
      </c>
      <c r="EG25" s="32">
        <v>109.9</v>
      </c>
      <c r="EH25" s="32">
        <v>110.6</v>
      </c>
      <c r="EI25" s="32">
        <v>110.5</v>
      </c>
      <c r="EJ25" s="32">
        <v>110.6</v>
      </c>
      <c r="EK25" s="32">
        <v>110.5</v>
      </c>
      <c r="EL25" s="32">
        <v>110.2</v>
      </c>
      <c r="EM25" s="32">
        <v>110</v>
      </c>
      <c r="EN25" s="32">
        <v>109.8</v>
      </c>
      <c r="EO25" s="32">
        <v>109.5</v>
      </c>
      <c r="EP25" s="32">
        <v>109.6</v>
      </c>
      <c r="EQ25" s="32">
        <v>107.8</v>
      </c>
      <c r="ER25" s="32">
        <v>105</v>
      </c>
      <c r="ES25" s="32">
        <v>107.4</v>
      </c>
      <c r="ET25" s="32">
        <v>105.7</v>
      </c>
      <c r="EU25" s="32">
        <v>103.7</v>
      </c>
      <c r="EV25" s="32">
        <v>102.4</v>
      </c>
      <c r="EW25" s="32">
        <v>101.3</v>
      </c>
      <c r="EX25" s="32">
        <v>100.1</v>
      </c>
      <c r="EY25" s="32">
        <v>99.3</v>
      </c>
      <c r="EZ25" s="32">
        <v>98.3</v>
      </c>
      <c r="FA25" s="32">
        <v>97.5</v>
      </c>
      <c r="FB25" s="32">
        <v>96.8</v>
      </c>
      <c r="FC25" s="32">
        <v>83.8</v>
      </c>
      <c r="FD25" s="32">
        <v>83.3</v>
      </c>
      <c r="FE25" s="32">
        <v>80.7</v>
      </c>
      <c r="FF25" s="32">
        <v>77.400000000000006</v>
      </c>
      <c r="FG25" s="32">
        <v>76</v>
      </c>
      <c r="FH25" s="32">
        <v>75.099999999999994</v>
      </c>
      <c r="FI25" s="32">
        <v>74.599999999999994</v>
      </c>
      <c r="FJ25" s="32">
        <v>74.599999999999994</v>
      </c>
      <c r="FK25" s="32">
        <v>74.900000000000006</v>
      </c>
      <c r="FL25" s="32">
        <v>75.900000000000006</v>
      </c>
      <c r="FM25" s="33">
        <v>76.8</v>
      </c>
      <c r="FN25" s="33">
        <v>77.8</v>
      </c>
      <c r="FO25" s="33">
        <v>84.8</v>
      </c>
      <c r="FP25" s="33">
        <v>86.1</v>
      </c>
      <c r="FQ25" s="33">
        <v>89.4</v>
      </c>
      <c r="FR25" s="33">
        <v>93.4</v>
      </c>
      <c r="FS25" s="33">
        <v>101.1</v>
      </c>
      <c r="FT25" s="33">
        <v>103.7</v>
      </c>
      <c r="FU25" s="33">
        <v>105.19159308779385</v>
      </c>
      <c r="FV25" s="33">
        <v>106.4</v>
      </c>
      <c r="FW25" s="33">
        <v>107.2</v>
      </c>
      <c r="FX25" s="33">
        <v>106.7</v>
      </c>
      <c r="FY25" s="33">
        <v>106.4</v>
      </c>
      <c r="FZ25" s="33">
        <v>106.89453115098296</v>
      </c>
      <c r="GA25" s="33">
        <v>130.9</v>
      </c>
      <c r="GB25" s="24">
        <v>129.30000000000001</v>
      </c>
      <c r="GC25" s="24">
        <v>128.1</v>
      </c>
      <c r="GD25" s="33">
        <v>129.19999999999999</v>
      </c>
      <c r="GE25" s="24">
        <v>129.1</v>
      </c>
      <c r="GF25" s="33">
        <v>128.69999999999999</v>
      </c>
      <c r="GG25" s="33">
        <v>128.30000000000001</v>
      </c>
      <c r="GH25" s="33">
        <v>128.1</v>
      </c>
      <c r="GI25" s="33">
        <v>127.99141097852372</v>
      </c>
      <c r="GJ25" s="33">
        <v>128.09540246226709</v>
      </c>
      <c r="GK25" s="33">
        <v>128.4</v>
      </c>
      <c r="GL25" s="33">
        <v>127.97778717082716</v>
      </c>
      <c r="GM25" s="33">
        <v>109.4</v>
      </c>
      <c r="GN25" s="33">
        <v>110.15262717106206</v>
      </c>
      <c r="GO25" s="33">
        <v>109.66759063715499</v>
      </c>
      <c r="GP25" s="33">
        <v>110.33988804012114</v>
      </c>
      <c r="GQ25" s="33">
        <v>110.9872071975541</v>
      </c>
      <c r="GR25" s="33">
        <v>111.30100627585853</v>
      </c>
      <c r="GS25" s="33">
        <v>111.71951471012662</v>
      </c>
      <c r="GT25" s="24">
        <v>111.93279181649413</v>
      </c>
      <c r="GU25" s="24">
        <v>111.97339848339929</v>
      </c>
      <c r="GV25" s="24">
        <v>112.28300661818169</v>
      </c>
      <c r="GW25" s="24">
        <v>112.14518647076257</v>
      </c>
      <c r="GX25" s="24">
        <v>111.79946825050638</v>
      </c>
      <c r="GY25" s="24">
        <v>109</v>
      </c>
      <c r="GZ25" s="24">
        <v>109.5</v>
      </c>
      <c r="HA25" s="24">
        <v>111.7</v>
      </c>
      <c r="HB25" s="24">
        <v>110.9</v>
      </c>
      <c r="HC25" s="24">
        <v>110.40092569561</v>
      </c>
      <c r="HD25" s="33">
        <v>109.861864500173</v>
      </c>
      <c r="HE25" s="33">
        <v>110.04886394611199</v>
      </c>
      <c r="HF25" s="33">
        <v>109.8</v>
      </c>
      <c r="HG25" s="33">
        <v>109.7</v>
      </c>
      <c r="HH25" s="33">
        <v>109.6</v>
      </c>
      <c r="HI25" s="33">
        <v>109.5</v>
      </c>
      <c r="HJ25" s="33">
        <v>110.07631972193499</v>
      </c>
      <c r="HK25" s="33">
        <v>114.607352509759</v>
      </c>
      <c r="HL25" s="33">
        <v>114.7</v>
      </c>
      <c r="HM25" s="33">
        <v>112.3</v>
      </c>
      <c r="HN25" s="33">
        <v>110.6</v>
      </c>
      <c r="HO25" s="33">
        <v>109.1</v>
      </c>
      <c r="HP25" s="33">
        <v>108.9</v>
      </c>
      <c r="HQ25" s="33">
        <v>108.5</v>
      </c>
      <c r="HR25" s="33">
        <v>108.5</v>
      </c>
      <c r="HS25" s="33">
        <v>109</v>
      </c>
      <c r="HT25" s="33">
        <v>109.3</v>
      </c>
      <c r="HU25" s="33">
        <v>109.7</v>
      </c>
      <c r="HV25" s="33">
        <v>110.1</v>
      </c>
      <c r="HW25" s="176">
        <v>114.5</v>
      </c>
      <c r="HX25" s="176">
        <v>113.7</v>
      </c>
      <c r="HY25" s="176">
        <v>114.2</v>
      </c>
      <c r="HZ25" s="176">
        <v>116.2</v>
      </c>
      <c r="IA25" s="176">
        <v>117.3</v>
      </c>
      <c r="IB25" s="176">
        <v>117.5</v>
      </c>
      <c r="IC25" s="176">
        <v>116.8</v>
      </c>
      <c r="ID25" s="176">
        <v>116.5</v>
      </c>
      <c r="IE25" s="176">
        <v>116</v>
      </c>
      <c r="IF25" s="176">
        <v>115</v>
      </c>
      <c r="IG25" s="176">
        <v>114.5</v>
      </c>
      <c r="IH25" s="176">
        <v>114.4</v>
      </c>
      <c r="II25" s="176">
        <v>104.8</v>
      </c>
    </row>
    <row r="26" spans="1:243" ht="15.75">
      <c r="A26" s="186"/>
      <c r="B26" s="8" t="str">
        <f>IF('0'!A1=1,"Черкаська","Cherkasy")</f>
        <v>Черкаська</v>
      </c>
      <c r="C26" s="32">
        <v>118.3</v>
      </c>
      <c r="D26" s="32">
        <v>118.9</v>
      </c>
      <c r="E26" s="32">
        <v>120.5</v>
      </c>
      <c r="F26" s="32">
        <v>119.1</v>
      </c>
      <c r="G26" s="32">
        <v>117.8</v>
      </c>
      <c r="H26" s="32">
        <v>117.6</v>
      </c>
      <c r="I26" s="32">
        <v>118.4</v>
      </c>
      <c r="J26" s="32">
        <v>117.7</v>
      </c>
      <c r="K26" s="32">
        <v>117.5</v>
      </c>
      <c r="L26" s="32">
        <v>117.2</v>
      </c>
      <c r="M26" s="32">
        <v>117</v>
      </c>
      <c r="N26" s="32">
        <v>116.9</v>
      </c>
      <c r="O26" s="32">
        <v>126.66215186667573</v>
      </c>
      <c r="P26" s="32">
        <v>120</v>
      </c>
      <c r="Q26" s="32">
        <v>117.2</v>
      </c>
      <c r="R26" s="32">
        <v>118.1</v>
      </c>
      <c r="S26" s="32">
        <v>119.3</v>
      </c>
      <c r="T26" s="32">
        <v>120.9</v>
      </c>
      <c r="U26" s="32">
        <v>120.1</v>
      </c>
      <c r="V26" s="32">
        <v>119.9</v>
      </c>
      <c r="W26" s="32">
        <v>120.2</v>
      </c>
      <c r="X26" s="32">
        <v>120.6</v>
      </c>
      <c r="Y26" s="32">
        <v>120.7</v>
      </c>
      <c r="Z26" s="32">
        <v>120.7</v>
      </c>
      <c r="AA26" s="32">
        <v>127.73547672706883</v>
      </c>
      <c r="AB26" s="32">
        <v>132.1</v>
      </c>
      <c r="AC26" s="32">
        <v>133.80000000000001</v>
      </c>
      <c r="AD26" s="32">
        <v>133.1</v>
      </c>
      <c r="AE26" s="32">
        <v>131.9</v>
      </c>
      <c r="AF26" s="32">
        <v>130.1</v>
      </c>
      <c r="AG26" s="32">
        <v>129</v>
      </c>
      <c r="AH26" s="32">
        <v>128.19999999999999</v>
      </c>
      <c r="AI26" s="32">
        <v>127.7</v>
      </c>
      <c r="AJ26" s="32">
        <v>127.2</v>
      </c>
      <c r="AK26" s="32">
        <v>127</v>
      </c>
      <c r="AL26" s="32">
        <v>126.7</v>
      </c>
      <c r="AM26" s="32">
        <v>113.95780220059675</v>
      </c>
      <c r="AN26" s="32">
        <v>114.6</v>
      </c>
      <c r="AO26" s="32">
        <v>115.1</v>
      </c>
      <c r="AP26" s="32">
        <v>115.8</v>
      </c>
      <c r="AQ26" s="32">
        <v>116.8</v>
      </c>
      <c r="AR26" s="32">
        <v>117</v>
      </c>
      <c r="AS26" s="32">
        <v>117.5</v>
      </c>
      <c r="AT26" s="32">
        <v>118</v>
      </c>
      <c r="AU26" s="32">
        <v>118.3</v>
      </c>
      <c r="AV26" s="32">
        <v>118.9</v>
      </c>
      <c r="AW26" s="32">
        <v>119.6</v>
      </c>
      <c r="AX26" s="32">
        <v>120.5</v>
      </c>
      <c r="AY26" s="32">
        <v>126.7</v>
      </c>
      <c r="AZ26" s="32">
        <v>126.6</v>
      </c>
      <c r="BA26" s="32">
        <v>127.3</v>
      </c>
      <c r="BB26" s="32">
        <v>127.3</v>
      </c>
      <c r="BC26" s="32">
        <v>127</v>
      </c>
      <c r="BD26" s="32">
        <v>126.8</v>
      </c>
      <c r="BE26" s="32">
        <v>126.1</v>
      </c>
      <c r="BF26" s="32">
        <v>125.3</v>
      </c>
      <c r="BG26" s="32">
        <v>124.1</v>
      </c>
      <c r="BH26" s="32">
        <v>122.8</v>
      </c>
      <c r="BI26" s="32">
        <v>121.8</v>
      </c>
      <c r="BJ26" s="32">
        <v>121.3</v>
      </c>
      <c r="BK26" s="32">
        <v>114.5</v>
      </c>
      <c r="BL26" s="32">
        <v>115.1</v>
      </c>
      <c r="BM26" s="32">
        <v>112.5</v>
      </c>
      <c r="BN26" s="32">
        <v>111.4</v>
      </c>
      <c r="BO26" s="32">
        <v>111.1</v>
      </c>
      <c r="BP26" s="32">
        <v>111</v>
      </c>
      <c r="BQ26" s="32">
        <v>111.3</v>
      </c>
      <c r="BR26" s="32">
        <v>111.3</v>
      </c>
      <c r="BS26" s="32">
        <v>111.5</v>
      </c>
      <c r="BT26" s="32">
        <v>111.8</v>
      </c>
      <c r="BU26" s="32">
        <v>111.7</v>
      </c>
      <c r="BV26" s="32">
        <v>111.3</v>
      </c>
      <c r="BW26" s="32">
        <v>113.7</v>
      </c>
      <c r="BX26" s="32">
        <v>113.5</v>
      </c>
      <c r="BY26" s="32">
        <v>112.5</v>
      </c>
      <c r="BZ26" s="32">
        <v>110.8</v>
      </c>
      <c r="CA26" s="32">
        <v>109.7</v>
      </c>
      <c r="CB26" s="32">
        <v>108.9</v>
      </c>
      <c r="CC26" s="32">
        <v>109</v>
      </c>
      <c r="CD26" s="32">
        <v>109.3</v>
      </c>
      <c r="CE26" s="32">
        <v>109.3</v>
      </c>
      <c r="CF26" s="32">
        <v>108.9</v>
      </c>
      <c r="CG26" s="32">
        <v>108.2</v>
      </c>
      <c r="CH26" s="32">
        <v>107.1</v>
      </c>
      <c r="CI26" s="32">
        <v>91.1</v>
      </c>
      <c r="CJ26" s="32">
        <v>89.1</v>
      </c>
      <c r="CK26" s="32">
        <v>89.6</v>
      </c>
      <c r="CL26" s="32">
        <v>90.3</v>
      </c>
      <c r="CM26" s="32">
        <v>90.9</v>
      </c>
      <c r="CN26" s="32">
        <v>90.9</v>
      </c>
      <c r="CO26" s="32">
        <v>90.3</v>
      </c>
      <c r="CP26" s="32">
        <v>89.5</v>
      </c>
      <c r="CQ26" s="32">
        <v>89.2</v>
      </c>
      <c r="CR26" s="32">
        <v>88.9</v>
      </c>
      <c r="CS26" s="32">
        <v>89.2</v>
      </c>
      <c r="CT26" s="32">
        <v>90.1</v>
      </c>
      <c r="CU26" s="32">
        <v>104.3</v>
      </c>
      <c r="CV26" s="32">
        <v>105.6</v>
      </c>
      <c r="CW26" s="32">
        <v>106.5</v>
      </c>
      <c r="CX26" s="32">
        <v>109.6</v>
      </c>
      <c r="CY26" s="32">
        <v>110.6</v>
      </c>
      <c r="CZ26" s="32">
        <v>112</v>
      </c>
      <c r="DA26" s="32">
        <v>112.8</v>
      </c>
      <c r="DB26" s="32">
        <v>113</v>
      </c>
      <c r="DC26" s="32">
        <v>113.2</v>
      </c>
      <c r="DD26" s="32">
        <v>113.2</v>
      </c>
      <c r="DE26" s="32">
        <v>113.4</v>
      </c>
      <c r="DF26" s="32">
        <v>113.1</v>
      </c>
      <c r="DG26" s="32">
        <v>110.7</v>
      </c>
      <c r="DH26" s="32">
        <v>111.4</v>
      </c>
      <c r="DI26" s="32">
        <v>111.6</v>
      </c>
      <c r="DJ26" s="32">
        <v>109.1</v>
      </c>
      <c r="DK26" s="32">
        <v>108.3</v>
      </c>
      <c r="DL26" s="32">
        <v>107.6</v>
      </c>
      <c r="DM26" s="32">
        <v>107.3</v>
      </c>
      <c r="DN26" s="32">
        <v>107.7</v>
      </c>
      <c r="DO26" s="32">
        <v>107.9</v>
      </c>
      <c r="DP26" s="32">
        <v>108.6</v>
      </c>
      <c r="DQ26" s="32">
        <v>108.9</v>
      </c>
      <c r="DR26" s="32">
        <v>109.5</v>
      </c>
      <c r="DS26" s="32">
        <v>118</v>
      </c>
      <c r="DT26" s="32">
        <v>117.3</v>
      </c>
      <c r="DU26" s="32">
        <v>116.8</v>
      </c>
      <c r="DV26" s="32">
        <v>116.6</v>
      </c>
      <c r="DW26" s="32">
        <v>118</v>
      </c>
      <c r="DX26" s="32">
        <v>117.4</v>
      </c>
      <c r="DY26" s="32">
        <v>117.3</v>
      </c>
      <c r="DZ26" s="32">
        <v>117.1</v>
      </c>
      <c r="EA26" s="32">
        <v>116.7</v>
      </c>
      <c r="EB26" s="32">
        <v>116.6</v>
      </c>
      <c r="EC26" s="32">
        <v>116.5</v>
      </c>
      <c r="ED26" s="32">
        <v>116</v>
      </c>
      <c r="EE26" s="32">
        <v>109.6</v>
      </c>
      <c r="EF26" s="32">
        <v>108.8</v>
      </c>
      <c r="EG26" s="32">
        <v>108.7</v>
      </c>
      <c r="EH26" s="32">
        <v>109.3</v>
      </c>
      <c r="EI26" s="32">
        <v>108.3</v>
      </c>
      <c r="EJ26" s="32">
        <v>109.1</v>
      </c>
      <c r="EK26" s="32">
        <v>109.1</v>
      </c>
      <c r="EL26" s="32">
        <v>108.9</v>
      </c>
      <c r="EM26" s="32">
        <v>108.5</v>
      </c>
      <c r="EN26" s="32">
        <v>108.2</v>
      </c>
      <c r="EO26" s="32">
        <v>108</v>
      </c>
      <c r="EP26" s="32">
        <v>107.9</v>
      </c>
      <c r="EQ26" s="32">
        <v>105</v>
      </c>
      <c r="ER26" s="32">
        <v>103.7</v>
      </c>
      <c r="ES26" s="32">
        <v>103.1</v>
      </c>
      <c r="ET26" s="32">
        <v>101.5</v>
      </c>
      <c r="EU26" s="32">
        <v>99.7</v>
      </c>
      <c r="EV26" s="32">
        <v>98.2</v>
      </c>
      <c r="EW26" s="32">
        <v>98.1</v>
      </c>
      <c r="EX26" s="32">
        <v>97</v>
      </c>
      <c r="EY26" s="32">
        <v>96.3</v>
      </c>
      <c r="EZ26" s="32">
        <v>95.5</v>
      </c>
      <c r="FA26" s="32">
        <v>94.6</v>
      </c>
      <c r="FB26" s="32">
        <v>93.7</v>
      </c>
      <c r="FC26" s="32">
        <v>82.6</v>
      </c>
      <c r="FD26" s="32">
        <v>82.5</v>
      </c>
      <c r="FE26" s="32">
        <v>80.3</v>
      </c>
      <c r="FF26" s="32">
        <v>77.7</v>
      </c>
      <c r="FG26" s="32">
        <v>77.099999999999994</v>
      </c>
      <c r="FH26" s="32">
        <v>76.099999999999994</v>
      </c>
      <c r="FI26" s="32">
        <v>75</v>
      </c>
      <c r="FJ26" s="32">
        <v>74.900000000000006</v>
      </c>
      <c r="FK26" s="32">
        <v>75.3</v>
      </c>
      <c r="FL26" s="32">
        <v>76.099999999999994</v>
      </c>
      <c r="FM26" s="33">
        <v>76.900000000000006</v>
      </c>
      <c r="FN26" s="33">
        <v>78.2</v>
      </c>
      <c r="FO26" s="33">
        <v>86.3</v>
      </c>
      <c r="FP26" s="33">
        <v>88.9</v>
      </c>
      <c r="FQ26" s="33">
        <v>92.9</v>
      </c>
      <c r="FR26" s="33">
        <v>96.7</v>
      </c>
      <c r="FS26" s="33">
        <v>103.1</v>
      </c>
      <c r="FT26" s="33">
        <v>105.9</v>
      </c>
      <c r="FU26" s="33">
        <v>108.47666863087828</v>
      </c>
      <c r="FV26" s="33">
        <v>109.5</v>
      </c>
      <c r="FW26" s="33">
        <v>110.4</v>
      </c>
      <c r="FX26" s="33">
        <v>109.9</v>
      </c>
      <c r="FY26" s="33">
        <v>109.9</v>
      </c>
      <c r="FZ26" s="33">
        <v>109.68439793262543</v>
      </c>
      <c r="GA26" s="33">
        <v>127.1</v>
      </c>
      <c r="GB26" s="24">
        <v>124.4</v>
      </c>
      <c r="GC26" s="24">
        <v>123.6</v>
      </c>
      <c r="GD26" s="33">
        <v>124.3</v>
      </c>
      <c r="GE26" s="24">
        <v>125.9</v>
      </c>
      <c r="GF26" s="33">
        <v>125.7</v>
      </c>
      <c r="GG26" s="33">
        <v>124.9</v>
      </c>
      <c r="GH26" s="33">
        <v>124.9</v>
      </c>
      <c r="GI26" s="33">
        <v>124.6723104830898</v>
      </c>
      <c r="GJ26" s="33">
        <v>124.86358232280598</v>
      </c>
      <c r="GK26" s="33">
        <v>124.9</v>
      </c>
      <c r="GL26" s="33">
        <v>124.78644704534214</v>
      </c>
      <c r="GM26" s="33">
        <v>110.4</v>
      </c>
      <c r="GN26" s="33">
        <v>111.44601257887091</v>
      </c>
      <c r="GO26" s="33">
        <v>111.14852713357422</v>
      </c>
      <c r="GP26" s="33">
        <v>111.36525979476552</v>
      </c>
      <c r="GQ26" s="33">
        <v>111.0677886909678</v>
      </c>
      <c r="GR26" s="33">
        <v>111.22629137831539</v>
      </c>
      <c r="GS26" s="33">
        <v>111.32332748391485</v>
      </c>
      <c r="GT26" s="24">
        <v>111.78684663593945</v>
      </c>
      <c r="GU26" s="24">
        <v>111.83170381472196</v>
      </c>
      <c r="GV26" s="24">
        <v>111.83998939123541</v>
      </c>
      <c r="GW26" s="24">
        <v>111.72992925602915</v>
      </c>
      <c r="GX26" s="24">
        <v>111.40056664221581</v>
      </c>
      <c r="GY26" s="24">
        <v>109.2</v>
      </c>
      <c r="GZ26" s="24">
        <v>109.2</v>
      </c>
      <c r="HA26" s="24">
        <v>110.5</v>
      </c>
      <c r="HB26" s="24">
        <v>110.8</v>
      </c>
      <c r="HC26" s="24">
        <v>110.31440229477801</v>
      </c>
      <c r="HD26" s="33">
        <v>109.493153487954</v>
      </c>
      <c r="HE26" s="33">
        <v>109.892846831432</v>
      </c>
      <c r="HF26" s="33">
        <v>109.5</v>
      </c>
      <c r="HG26" s="33">
        <v>109.6</v>
      </c>
      <c r="HH26" s="33">
        <v>109.7</v>
      </c>
      <c r="HI26" s="33">
        <v>109.7</v>
      </c>
      <c r="HJ26" s="33">
        <v>109.96151617428001</v>
      </c>
      <c r="HK26" s="33">
        <v>112.755876925026</v>
      </c>
      <c r="HL26" s="33">
        <v>112.5</v>
      </c>
      <c r="HM26" s="33">
        <v>111.3</v>
      </c>
      <c r="HN26" s="33">
        <v>109.9</v>
      </c>
      <c r="HO26" s="33">
        <v>107.9</v>
      </c>
      <c r="HP26" s="33">
        <v>107.9</v>
      </c>
      <c r="HQ26" s="33">
        <v>107</v>
      </c>
      <c r="HR26" s="33">
        <v>106.8</v>
      </c>
      <c r="HS26" s="33">
        <v>107</v>
      </c>
      <c r="HT26" s="33">
        <v>107.4</v>
      </c>
      <c r="HU26" s="33">
        <v>107.5</v>
      </c>
      <c r="HV26" s="33">
        <v>107.8</v>
      </c>
      <c r="HW26" s="176">
        <v>109.8</v>
      </c>
      <c r="HX26" s="176">
        <v>109.4</v>
      </c>
      <c r="HY26" s="176">
        <v>109.7</v>
      </c>
      <c r="HZ26" s="176">
        <v>110.8</v>
      </c>
      <c r="IA26" s="176">
        <v>112.6</v>
      </c>
      <c r="IB26" s="176">
        <v>112.3</v>
      </c>
      <c r="IC26" s="176">
        <v>111.7</v>
      </c>
      <c r="ID26" s="176">
        <v>111.5</v>
      </c>
      <c r="IE26" s="176">
        <v>110.7</v>
      </c>
      <c r="IF26" s="176">
        <v>109.9</v>
      </c>
      <c r="IG26" s="176">
        <v>109.7</v>
      </c>
      <c r="IH26" s="176">
        <v>109.8</v>
      </c>
      <c r="II26" s="176">
        <v>106.1</v>
      </c>
    </row>
    <row r="27" spans="1:243" ht="15.75">
      <c r="A27" s="186"/>
      <c r="B27" s="8" t="str">
        <f>IF('0'!A1=1,"Чернівецька","Chernivtsi")</f>
        <v>Чернівецька</v>
      </c>
      <c r="C27" s="32">
        <v>127.9</v>
      </c>
      <c r="D27" s="32">
        <v>127.9</v>
      </c>
      <c r="E27" s="32">
        <v>126.7</v>
      </c>
      <c r="F27" s="32">
        <v>124.8</v>
      </c>
      <c r="G27" s="32">
        <v>122.9</v>
      </c>
      <c r="H27" s="32">
        <v>122.8</v>
      </c>
      <c r="I27" s="32">
        <v>122.7</v>
      </c>
      <c r="J27" s="32">
        <v>122.3</v>
      </c>
      <c r="K27" s="32">
        <v>122.6</v>
      </c>
      <c r="L27" s="32">
        <v>122.1</v>
      </c>
      <c r="M27" s="32">
        <v>121.3</v>
      </c>
      <c r="N27" s="32">
        <v>120.6</v>
      </c>
      <c r="O27" s="32">
        <v>121.72477328794204</v>
      </c>
      <c r="P27" s="32">
        <v>118</v>
      </c>
      <c r="Q27" s="32">
        <v>117.4</v>
      </c>
      <c r="R27" s="32">
        <v>117.4</v>
      </c>
      <c r="S27" s="32">
        <v>118.5</v>
      </c>
      <c r="T27" s="32">
        <v>120</v>
      </c>
      <c r="U27" s="32">
        <v>119.2</v>
      </c>
      <c r="V27" s="32">
        <v>119.2</v>
      </c>
      <c r="W27" s="32">
        <v>119.1</v>
      </c>
      <c r="X27" s="32">
        <v>118.7</v>
      </c>
      <c r="Y27" s="32">
        <v>118.6</v>
      </c>
      <c r="Z27" s="32">
        <v>118</v>
      </c>
      <c r="AA27" s="32">
        <v>129.11050266008951</v>
      </c>
      <c r="AB27" s="32">
        <v>131.5</v>
      </c>
      <c r="AC27" s="32">
        <v>133.30000000000001</v>
      </c>
      <c r="AD27" s="32">
        <v>133.5</v>
      </c>
      <c r="AE27" s="32">
        <v>132.80000000000001</v>
      </c>
      <c r="AF27" s="32">
        <v>131</v>
      </c>
      <c r="AG27" s="32">
        <v>130.4</v>
      </c>
      <c r="AH27" s="32">
        <v>129.30000000000001</v>
      </c>
      <c r="AI27" s="32">
        <v>128.80000000000001</v>
      </c>
      <c r="AJ27" s="32">
        <v>128.19999999999999</v>
      </c>
      <c r="AK27" s="32">
        <v>127.9</v>
      </c>
      <c r="AL27" s="32">
        <v>127.2</v>
      </c>
      <c r="AM27" s="32">
        <v>118.13254414450728</v>
      </c>
      <c r="AN27" s="32">
        <v>117.7</v>
      </c>
      <c r="AO27" s="32">
        <v>117.3</v>
      </c>
      <c r="AP27" s="32">
        <v>118</v>
      </c>
      <c r="AQ27" s="32">
        <v>119.2</v>
      </c>
      <c r="AR27" s="32">
        <v>119.4</v>
      </c>
      <c r="AS27" s="32">
        <v>120.8</v>
      </c>
      <c r="AT27" s="32">
        <v>121.7</v>
      </c>
      <c r="AU27" s="32">
        <v>122.4</v>
      </c>
      <c r="AV27" s="32">
        <v>123.3</v>
      </c>
      <c r="AW27" s="32">
        <v>123.9</v>
      </c>
      <c r="AX27" s="32">
        <v>125.1</v>
      </c>
      <c r="AY27" s="32">
        <v>125.5</v>
      </c>
      <c r="AZ27" s="32">
        <v>125.2</v>
      </c>
      <c r="BA27" s="32">
        <v>127.3</v>
      </c>
      <c r="BB27" s="32">
        <v>127.5</v>
      </c>
      <c r="BC27" s="32">
        <v>126.8</v>
      </c>
      <c r="BD27" s="32">
        <v>126.2</v>
      </c>
      <c r="BE27" s="32">
        <v>124.6</v>
      </c>
      <c r="BF27" s="32">
        <v>124.1</v>
      </c>
      <c r="BG27" s="32">
        <v>122.8</v>
      </c>
      <c r="BH27" s="32">
        <v>121.3</v>
      </c>
      <c r="BI27" s="32">
        <v>120</v>
      </c>
      <c r="BJ27" s="32">
        <v>119.5</v>
      </c>
      <c r="BK27" s="32">
        <v>117.9</v>
      </c>
      <c r="BL27" s="32">
        <v>117</v>
      </c>
      <c r="BM27" s="32">
        <v>113.2</v>
      </c>
      <c r="BN27" s="32">
        <v>112.6</v>
      </c>
      <c r="BO27" s="32">
        <v>112.7</v>
      </c>
      <c r="BP27" s="32">
        <v>113.2</v>
      </c>
      <c r="BQ27" s="32">
        <v>113.8</v>
      </c>
      <c r="BR27" s="32">
        <v>113.7</v>
      </c>
      <c r="BS27" s="32">
        <v>113.7</v>
      </c>
      <c r="BT27" s="32">
        <v>113.6</v>
      </c>
      <c r="BU27" s="32">
        <v>113.6</v>
      </c>
      <c r="BV27" s="32">
        <v>113</v>
      </c>
      <c r="BW27" s="32">
        <v>111.2</v>
      </c>
      <c r="BX27" s="32">
        <v>112.2</v>
      </c>
      <c r="BY27" s="32">
        <v>111.9</v>
      </c>
      <c r="BZ27" s="32">
        <v>109.8</v>
      </c>
      <c r="CA27" s="32">
        <v>108.7</v>
      </c>
      <c r="CB27" s="32">
        <v>108.1</v>
      </c>
      <c r="CC27" s="32">
        <v>107.4</v>
      </c>
      <c r="CD27" s="32">
        <v>107.1</v>
      </c>
      <c r="CE27" s="32">
        <v>107.3</v>
      </c>
      <c r="CF27" s="32">
        <v>107.7</v>
      </c>
      <c r="CG27" s="32">
        <v>107.8</v>
      </c>
      <c r="CH27" s="32">
        <v>107.4</v>
      </c>
      <c r="CI27" s="32">
        <v>94.3</v>
      </c>
      <c r="CJ27" s="32">
        <v>93.5</v>
      </c>
      <c r="CK27" s="32">
        <v>94.3</v>
      </c>
      <c r="CL27" s="32">
        <v>95.4</v>
      </c>
      <c r="CM27" s="32">
        <v>96</v>
      </c>
      <c r="CN27" s="32">
        <v>96.4</v>
      </c>
      <c r="CO27" s="32">
        <v>96.6</v>
      </c>
      <c r="CP27" s="32">
        <v>96.6</v>
      </c>
      <c r="CQ27" s="32">
        <v>96.3</v>
      </c>
      <c r="CR27" s="32">
        <v>95.7</v>
      </c>
      <c r="CS27" s="32">
        <v>95.3</v>
      </c>
      <c r="CT27" s="32">
        <v>95.6</v>
      </c>
      <c r="CU27" s="32">
        <v>107.1</v>
      </c>
      <c r="CV27" s="32">
        <v>107.3</v>
      </c>
      <c r="CW27" s="32">
        <v>107.5</v>
      </c>
      <c r="CX27" s="32">
        <v>108</v>
      </c>
      <c r="CY27" s="32">
        <v>109.8</v>
      </c>
      <c r="CZ27" s="32">
        <v>111</v>
      </c>
      <c r="DA27" s="32">
        <v>111.2</v>
      </c>
      <c r="DB27" s="32">
        <v>111.2</v>
      </c>
      <c r="DC27" s="32">
        <v>111.2</v>
      </c>
      <c r="DD27" s="32">
        <v>111.4</v>
      </c>
      <c r="DE27" s="32">
        <v>111.7</v>
      </c>
      <c r="DF27" s="32">
        <v>111.5</v>
      </c>
      <c r="DG27" s="32">
        <v>107.5</v>
      </c>
      <c r="DH27" s="32">
        <v>107.4</v>
      </c>
      <c r="DI27" s="32">
        <v>106.7</v>
      </c>
      <c r="DJ27" s="32">
        <v>106.6</v>
      </c>
      <c r="DK27" s="32">
        <v>105</v>
      </c>
      <c r="DL27" s="32">
        <v>104</v>
      </c>
      <c r="DM27" s="32">
        <v>104</v>
      </c>
      <c r="DN27" s="32">
        <v>104.3</v>
      </c>
      <c r="DO27" s="32">
        <v>104.8</v>
      </c>
      <c r="DP27" s="32">
        <v>105.2</v>
      </c>
      <c r="DQ27" s="32">
        <v>105.6</v>
      </c>
      <c r="DR27" s="32">
        <v>105.9</v>
      </c>
      <c r="DS27" s="32">
        <v>119.6</v>
      </c>
      <c r="DT27" s="32">
        <v>118.9</v>
      </c>
      <c r="DU27" s="32">
        <v>119.1</v>
      </c>
      <c r="DV27" s="32">
        <v>118.9</v>
      </c>
      <c r="DW27" s="32">
        <v>119.6</v>
      </c>
      <c r="DX27" s="32">
        <v>119.8</v>
      </c>
      <c r="DY27" s="32">
        <v>119.8</v>
      </c>
      <c r="DZ27" s="32">
        <v>119.4</v>
      </c>
      <c r="EA27" s="32">
        <v>118.7</v>
      </c>
      <c r="EB27" s="32">
        <v>118.6</v>
      </c>
      <c r="EC27" s="32">
        <v>118.3</v>
      </c>
      <c r="ED27" s="32">
        <v>118</v>
      </c>
      <c r="EE27" s="32">
        <v>108.8</v>
      </c>
      <c r="EF27" s="32">
        <v>109.5</v>
      </c>
      <c r="EG27" s="32">
        <v>109.2</v>
      </c>
      <c r="EH27" s="32">
        <v>109.5</v>
      </c>
      <c r="EI27" s="32">
        <v>108.6</v>
      </c>
      <c r="EJ27" s="32">
        <v>108.6</v>
      </c>
      <c r="EK27" s="32">
        <v>108.3</v>
      </c>
      <c r="EL27" s="32">
        <v>108.5</v>
      </c>
      <c r="EM27" s="32">
        <v>108.4</v>
      </c>
      <c r="EN27" s="32">
        <v>108</v>
      </c>
      <c r="EO27" s="32">
        <v>107.9</v>
      </c>
      <c r="EP27" s="32">
        <v>108</v>
      </c>
      <c r="EQ27" s="32">
        <v>104.9</v>
      </c>
      <c r="ER27" s="32">
        <v>104.3</v>
      </c>
      <c r="ES27" s="32">
        <v>103.5</v>
      </c>
      <c r="ET27" s="32">
        <v>101.9</v>
      </c>
      <c r="EU27" s="32">
        <v>100.7</v>
      </c>
      <c r="EV27" s="32">
        <v>99.9</v>
      </c>
      <c r="EW27" s="32">
        <v>98.9</v>
      </c>
      <c r="EX27" s="32">
        <v>97.2</v>
      </c>
      <c r="EY27" s="32">
        <v>96.1</v>
      </c>
      <c r="EZ27" s="32">
        <v>95.2</v>
      </c>
      <c r="FA27" s="32">
        <v>94.3</v>
      </c>
      <c r="FB27" s="32">
        <v>93.2</v>
      </c>
      <c r="FC27" s="32">
        <v>82.3</v>
      </c>
      <c r="FD27" s="32">
        <v>81.599999999999994</v>
      </c>
      <c r="FE27" s="32">
        <v>79.5</v>
      </c>
      <c r="FF27" s="32">
        <v>76.599999999999994</v>
      </c>
      <c r="FG27" s="32">
        <v>75.3</v>
      </c>
      <c r="FH27" s="32">
        <v>74.400000000000006</v>
      </c>
      <c r="FI27" s="32">
        <v>73.900000000000006</v>
      </c>
      <c r="FJ27" s="32">
        <v>74.099999999999994</v>
      </c>
      <c r="FK27" s="32">
        <v>74.5</v>
      </c>
      <c r="FL27" s="32">
        <v>75.7</v>
      </c>
      <c r="FM27" s="33">
        <v>76.599999999999994</v>
      </c>
      <c r="FN27" s="33">
        <v>78.099999999999994</v>
      </c>
      <c r="FO27" s="33">
        <v>86.5</v>
      </c>
      <c r="FP27" s="33">
        <v>88.9</v>
      </c>
      <c r="FQ27" s="33">
        <v>92.8</v>
      </c>
      <c r="FR27" s="33">
        <v>97.5</v>
      </c>
      <c r="FS27" s="33">
        <v>105.8</v>
      </c>
      <c r="FT27" s="33">
        <v>108.4</v>
      </c>
      <c r="FU27" s="33">
        <v>110.26061277579143</v>
      </c>
      <c r="FV27" s="33">
        <v>111.9</v>
      </c>
      <c r="FW27" s="33">
        <v>112.9</v>
      </c>
      <c r="FX27" s="33">
        <v>111.8</v>
      </c>
      <c r="FY27" s="33">
        <v>112</v>
      </c>
      <c r="FZ27" s="33">
        <v>112.14532630833503</v>
      </c>
      <c r="GA27" s="33">
        <v>133.4</v>
      </c>
      <c r="GB27" s="24">
        <v>131.4</v>
      </c>
      <c r="GC27" s="24">
        <v>131</v>
      </c>
      <c r="GD27" s="33">
        <v>130.80000000000001</v>
      </c>
      <c r="GE27" s="24">
        <v>130.30000000000001</v>
      </c>
      <c r="GF27" s="33">
        <v>130.30000000000001</v>
      </c>
      <c r="GG27" s="33">
        <v>129.80000000000001</v>
      </c>
      <c r="GH27" s="33">
        <v>129.1</v>
      </c>
      <c r="GI27" s="33">
        <v>129.03244181483691</v>
      </c>
      <c r="GJ27" s="33">
        <v>129.51436533001169</v>
      </c>
      <c r="GK27" s="33">
        <v>129.30000000000001</v>
      </c>
      <c r="GL27" s="33">
        <v>129.11199554911073</v>
      </c>
      <c r="GM27" s="33">
        <v>110.8</v>
      </c>
      <c r="GN27" s="33">
        <v>111.68572397968745</v>
      </c>
      <c r="GO27" s="33">
        <v>111.36845913535554</v>
      </c>
      <c r="GP27" s="33">
        <v>111.1481212485258</v>
      </c>
      <c r="GQ27" s="33">
        <v>112.13450401062315</v>
      </c>
      <c r="GR27" s="33">
        <v>112.01150501467443</v>
      </c>
      <c r="GS27" s="33">
        <v>112.08103918409414</v>
      </c>
      <c r="GT27" s="24">
        <v>112.27466251315003</v>
      </c>
      <c r="GU27" s="24">
        <v>112.32041095164251</v>
      </c>
      <c r="GV27" s="24">
        <v>112.40419736479519</v>
      </c>
      <c r="GW27" s="24">
        <v>112.5458679306652</v>
      </c>
      <c r="GX27" s="24">
        <v>112.72390961688758</v>
      </c>
      <c r="GY27" s="24">
        <v>109.4</v>
      </c>
      <c r="GZ27" s="24">
        <v>109.3</v>
      </c>
      <c r="HA27" s="24">
        <v>108.8</v>
      </c>
      <c r="HB27" s="24">
        <v>109.6</v>
      </c>
      <c r="HC27" s="24">
        <v>108.86393844586701</v>
      </c>
      <c r="HD27" s="33">
        <v>108.651194553514</v>
      </c>
      <c r="HE27" s="33">
        <v>109.16062770531499</v>
      </c>
      <c r="HF27" s="33">
        <v>109.1</v>
      </c>
      <c r="HG27" s="33">
        <v>109.4</v>
      </c>
      <c r="HH27" s="33">
        <v>109.4</v>
      </c>
      <c r="HI27" s="33">
        <v>109</v>
      </c>
      <c r="HJ27" s="33">
        <v>108.337882619982</v>
      </c>
      <c r="HK27" s="33">
        <v>113.727021474563</v>
      </c>
      <c r="HL27" s="33">
        <v>113.9</v>
      </c>
      <c r="HM27" s="33">
        <v>112.1</v>
      </c>
      <c r="HN27" s="33">
        <v>108</v>
      </c>
      <c r="HO27" s="33">
        <v>106.3</v>
      </c>
      <c r="HP27" s="33">
        <v>106.4</v>
      </c>
      <c r="HQ27" s="33">
        <v>106.4</v>
      </c>
      <c r="HR27" s="33">
        <v>106.8</v>
      </c>
      <c r="HS27" s="33">
        <v>107.7</v>
      </c>
      <c r="HT27" s="33">
        <v>108.6</v>
      </c>
      <c r="HU27" s="33">
        <v>109.3</v>
      </c>
      <c r="HV27" s="33">
        <v>110</v>
      </c>
      <c r="HW27" s="176">
        <v>111.7</v>
      </c>
      <c r="HX27" s="176">
        <v>112.1</v>
      </c>
      <c r="HY27" s="176">
        <v>115</v>
      </c>
      <c r="HZ27" s="176">
        <v>118.9</v>
      </c>
      <c r="IA27" s="176">
        <v>120.4</v>
      </c>
      <c r="IB27" s="176">
        <v>119.6</v>
      </c>
      <c r="IC27" s="176">
        <v>118.2</v>
      </c>
      <c r="ID27" s="176">
        <v>117</v>
      </c>
      <c r="IE27" s="176">
        <v>115.1</v>
      </c>
      <c r="IF27" s="176">
        <v>113.4</v>
      </c>
      <c r="IG27" s="176">
        <v>112.5</v>
      </c>
      <c r="IH27" s="176">
        <v>112.3</v>
      </c>
      <c r="II27" s="176">
        <v>107.1</v>
      </c>
    </row>
    <row r="28" spans="1:243" ht="15.75">
      <c r="A28" s="186"/>
      <c r="B28" s="8" t="str">
        <f>IF('0'!A1=1,"Чернігівська","Chernihiv")</f>
        <v>Чернігівська</v>
      </c>
      <c r="C28" s="32">
        <v>112.7</v>
      </c>
      <c r="D28" s="32">
        <v>117.8</v>
      </c>
      <c r="E28" s="32">
        <v>118.9</v>
      </c>
      <c r="F28" s="32">
        <v>120.4</v>
      </c>
      <c r="G28" s="32">
        <v>120.3</v>
      </c>
      <c r="H28" s="32">
        <v>120.7</v>
      </c>
      <c r="I28" s="32">
        <v>121.5</v>
      </c>
      <c r="J28" s="32">
        <v>121</v>
      </c>
      <c r="K28" s="32">
        <v>120.8</v>
      </c>
      <c r="L28" s="32">
        <v>120</v>
      </c>
      <c r="M28" s="32">
        <v>119.7</v>
      </c>
      <c r="N28" s="32">
        <v>118.8</v>
      </c>
      <c r="O28" s="32">
        <v>125.54243094152298</v>
      </c>
      <c r="P28" s="32">
        <v>120.2</v>
      </c>
      <c r="Q28" s="32">
        <v>117.3</v>
      </c>
      <c r="R28" s="32">
        <v>115.7</v>
      </c>
      <c r="S28" s="32">
        <v>116</v>
      </c>
      <c r="T28" s="32">
        <v>116.8</v>
      </c>
      <c r="U28" s="32">
        <v>116.5</v>
      </c>
      <c r="V28" s="32">
        <v>116.3</v>
      </c>
      <c r="W28" s="32">
        <v>116.7</v>
      </c>
      <c r="X28" s="32">
        <v>117</v>
      </c>
      <c r="Y28" s="32">
        <v>116.9</v>
      </c>
      <c r="Z28" s="32">
        <v>116.8</v>
      </c>
      <c r="AA28" s="32">
        <v>117.81910814245587</v>
      </c>
      <c r="AB28" s="32">
        <v>121.2</v>
      </c>
      <c r="AC28" s="32">
        <v>124.9</v>
      </c>
      <c r="AD28" s="32">
        <v>125.4</v>
      </c>
      <c r="AE28" s="32">
        <v>124.6</v>
      </c>
      <c r="AF28" s="32">
        <v>124.1</v>
      </c>
      <c r="AG28" s="32">
        <v>123.2</v>
      </c>
      <c r="AH28" s="32">
        <v>123.1</v>
      </c>
      <c r="AI28" s="32">
        <v>123</v>
      </c>
      <c r="AJ28" s="32">
        <v>122.4</v>
      </c>
      <c r="AK28" s="32">
        <v>122.5</v>
      </c>
      <c r="AL28" s="32">
        <v>122.1</v>
      </c>
      <c r="AM28" s="32">
        <v>113.15056888460691</v>
      </c>
      <c r="AN28" s="32">
        <v>114.3</v>
      </c>
      <c r="AO28" s="32">
        <v>113.9</v>
      </c>
      <c r="AP28" s="32">
        <v>114.8</v>
      </c>
      <c r="AQ28" s="32">
        <v>116.1</v>
      </c>
      <c r="AR28" s="32">
        <v>116.8</v>
      </c>
      <c r="AS28" s="32">
        <v>117.9</v>
      </c>
      <c r="AT28" s="32">
        <v>118.3</v>
      </c>
      <c r="AU28" s="32">
        <v>118.3</v>
      </c>
      <c r="AV28" s="32">
        <v>119</v>
      </c>
      <c r="AW28" s="32">
        <v>119.8</v>
      </c>
      <c r="AX28" s="32">
        <v>120.7</v>
      </c>
      <c r="AY28" s="32">
        <v>128.80000000000001</v>
      </c>
      <c r="AZ28" s="32">
        <v>126.4</v>
      </c>
      <c r="BA28" s="32">
        <v>128</v>
      </c>
      <c r="BB28" s="32">
        <v>128.19999999999999</v>
      </c>
      <c r="BC28" s="32">
        <v>127.5</v>
      </c>
      <c r="BD28" s="32">
        <v>126.2</v>
      </c>
      <c r="BE28" s="32">
        <v>125.4</v>
      </c>
      <c r="BF28" s="32">
        <v>124.4</v>
      </c>
      <c r="BG28" s="32">
        <v>123.3</v>
      </c>
      <c r="BH28" s="32">
        <v>122</v>
      </c>
      <c r="BI28" s="32">
        <v>120.6</v>
      </c>
      <c r="BJ28" s="32">
        <v>120</v>
      </c>
      <c r="BK28" s="32">
        <v>113.2</v>
      </c>
      <c r="BL28" s="32">
        <v>112.5</v>
      </c>
      <c r="BM28" s="32">
        <v>110</v>
      </c>
      <c r="BN28" s="32">
        <v>109.1</v>
      </c>
      <c r="BO28" s="32">
        <v>109.7</v>
      </c>
      <c r="BP28" s="32">
        <v>110.3</v>
      </c>
      <c r="BQ28" s="32">
        <v>111.3</v>
      </c>
      <c r="BR28" s="32">
        <v>111.8</v>
      </c>
      <c r="BS28" s="32">
        <v>112.2</v>
      </c>
      <c r="BT28" s="32">
        <v>112.9</v>
      </c>
      <c r="BU28" s="32">
        <v>113.3</v>
      </c>
      <c r="BV28" s="32">
        <v>112.9</v>
      </c>
      <c r="BW28" s="32">
        <v>116.1</v>
      </c>
      <c r="BX28" s="32">
        <v>118.3</v>
      </c>
      <c r="BY28" s="32">
        <v>116.8</v>
      </c>
      <c r="BZ28" s="32">
        <v>115</v>
      </c>
      <c r="CA28" s="32">
        <v>113.5</v>
      </c>
      <c r="CB28" s="32">
        <v>112</v>
      </c>
      <c r="CC28" s="32">
        <v>110.7</v>
      </c>
      <c r="CD28" s="32">
        <v>109.8</v>
      </c>
      <c r="CE28" s="32">
        <v>109.4</v>
      </c>
      <c r="CF28" s="32">
        <v>109</v>
      </c>
      <c r="CG28" s="32">
        <v>108.3</v>
      </c>
      <c r="CH28" s="32">
        <v>107.5</v>
      </c>
      <c r="CI28" s="32">
        <v>89.2</v>
      </c>
      <c r="CJ28" s="32">
        <v>88</v>
      </c>
      <c r="CK28" s="32">
        <v>89.6</v>
      </c>
      <c r="CL28" s="32">
        <v>90</v>
      </c>
      <c r="CM28" s="32">
        <v>90.2</v>
      </c>
      <c r="CN28" s="32">
        <v>90.8</v>
      </c>
      <c r="CO28" s="32">
        <v>90.7</v>
      </c>
      <c r="CP28" s="32">
        <v>90.6</v>
      </c>
      <c r="CQ28" s="32">
        <v>90.5</v>
      </c>
      <c r="CR28" s="32">
        <v>90.3</v>
      </c>
      <c r="CS28" s="32">
        <v>90.4</v>
      </c>
      <c r="CT28" s="32">
        <v>90.8</v>
      </c>
      <c r="CU28" s="32">
        <v>106.1</v>
      </c>
      <c r="CV28" s="32">
        <v>105.7</v>
      </c>
      <c r="CW28" s="32">
        <v>104.9</v>
      </c>
      <c r="CX28" s="32">
        <v>105.9</v>
      </c>
      <c r="CY28" s="32">
        <v>107.9</v>
      </c>
      <c r="CZ28" s="32">
        <v>109.3</v>
      </c>
      <c r="DA28" s="32">
        <v>110.2</v>
      </c>
      <c r="DB28" s="32">
        <v>110.4</v>
      </c>
      <c r="DC28" s="32">
        <v>110.7</v>
      </c>
      <c r="DD28" s="32">
        <v>110.7</v>
      </c>
      <c r="DE28" s="32">
        <v>111</v>
      </c>
      <c r="DF28" s="32">
        <v>111.1</v>
      </c>
      <c r="DG28" s="32">
        <v>109.2</v>
      </c>
      <c r="DH28" s="32">
        <v>109.5</v>
      </c>
      <c r="DI28" s="32">
        <v>110.1</v>
      </c>
      <c r="DJ28" s="32">
        <v>109.4</v>
      </c>
      <c r="DK28" s="32">
        <v>107.2</v>
      </c>
      <c r="DL28" s="32">
        <v>105.1</v>
      </c>
      <c r="DM28" s="32">
        <v>104.3</v>
      </c>
      <c r="DN28" s="32">
        <v>104.2</v>
      </c>
      <c r="DO28" s="32">
        <v>104.5</v>
      </c>
      <c r="DP28" s="32">
        <v>104.9</v>
      </c>
      <c r="DQ28" s="32">
        <v>105.4</v>
      </c>
      <c r="DR28" s="32">
        <v>105.7</v>
      </c>
      <c r="DS28" s="32">
        <v>117.3</v>
      </c>
      <c r="DT28" s="32">
        <v>116.8</v>
      </c>
      <c r="DU28" s="32">
        <v>117.3</v>
      </c>
      <c r="DV28" s="32">
        <v>117.2</v>
      </c>
      <c r="DW28" s="32">
        <v>118.4</v>
      </c>
      <c r="DX28" s="32">
        <v>119</v>
      </c>
      <c r="DY28" s="32">
        <v>119.3</v>
      </c>
      <c r="DZ28" s="32">
        <v>119.4</v>
      </c>
      <c r="EA28" s="32">
        <v>119</v>
      </c>
      <c r="EB28" s="32">
        <v>119</v>
      </c>
      <c r="EC28" s="32">
        <v>118.8</v>
      </c>
      <c r="ED28" s="32">
        <v>118.4</v>
      </c>
      <c r="EE28" s="32">
        <v>112.3</v>
      </c>
      <c r="EF28" s="32">
        <v>111.9</v>
      </c>
      <c r="EG28" s="32">
        <v>111.5</v>
      </c>
      <c r="EH28" s="32">
        <v>112</v>
      </c>
      <c r="EI28" s="32">
        <v>111.5</v>
      </c>
      <c r="EJ28" s="32">
        <v>111.4</v>
      </c>
      <c r="EK28" s="32">
        <v>111.1</v>
      </c>
      <c r="EL28" s="32">
        <v>110.9</v>
      </c>
      <c r="EM28" s="32">
        <v>110.4</v>
      </c>
      <c r="EN28" s="32">
        <v>110.3</v>
      </c>
      <c r="EO28" s="32">
        <v>110.1</v>
      </c>
      <c r="EP28" s="32">
        <v>110</v>
      </c>
      <c r="EQ28" s="32">
        <v>107.3</v>
      </c>
      <c r="ER28" s="32">
        <v>107.1</v>
      </c>
      <c r="ES28" s="32">
        <v>106</v>
      </c>
      <c r="ET28" s="32">
        <v>104.4</v>
      </c>
      <c r="EU28" s="32">
        <v>102.5</v>
      </c>
      <c r="EV28" s="32">
        <v>101.1</v>
      </c>
      <c r="EW28" s="32">
        <v>100.4</v>
      </c>
      <c r="EX28" s="32">
        <v>99.1</v>
      </c>
      <c r="EY28" s="32">
        <v>98.2</v>
      </c>
      <c r="EZ28" s="32">
        <v>96.9</v>
      </c>
      <c r="FA28" s="32">
        <v>96</v>
      </c>
      <c r="FB28" s="32">
        <v>94.9</v>
      </c>
      <c r="FC28" s="32">
        <v>81.2</v>
      </c>
      <c r="FD28" s="32">
        <v>83</v>
      </c>
      <c r="FE28" s="32">
        <v>79</v>
      </c>
      <c r="FF28" s="32">
        <v>76.5</v>
      </c>
      <c r="FG28" s="32">
        <v>75.400000000000006</v>
      </c>
      <c r="FH28" s="32">
        <v>74.900000000000006</v>
      </c>
      <c r="FI28" s="32">
        <v>74.400000000000006</v>
      </c>
      <c r="FJ28" s="32">
        <v>74.8</v>
      </c>
      <c r="FK28" s="32">
        <v>75.5</v>
      </c>
      <c r="FL28" s="32">
        <v>76.8</v>
      </c>
      <c r="FM28" s="33">
        <v>77.599999999999994</v>
      </c>
      <c r="FN28" s="33">
        <v>78.7</v>
      </c>
      <c r="FO28" s="33">
        <v>86.3</v>
      </c>
      <c r="FP28" s="33">
        <v>86.2</v>
      </c>
      <c r="FQ28" s="33">
        <v>92.2</v>
      </c>
      <c r="FR28" s="33">
        <v>95.6</v>
      </c>
      <c r="FS28" s="33">
        <v>102.9</v>
      </c>
      <c r="FT28" s="33">
        <v>105.1</v>
      </c>
      <c r="FU28" s="33">
        <v>106.31458349162226</v>
      </c>
      <c r="FV28" s="33">
        <v>107.2</v>
      </c>
      <c r="FW28" s="33">
        <v>107.9</v>
      </c>
      <c r="FX28" s="33">
        <v>107</v>
      </c>
      <c r="FY28" s="33">
        <v>106.8</v>
      </c>
      <c r="FZ28" s="33">
        <v>107.0354878721035</v>
      </c>
      <c r="GA28" s="33">
        <v>123.7</v>
      </c>
      <c r="GB28" s="24">
        <v>122</v>
      </c>
      <c r="GC28" s="24">
        <v>120.8</v>
      </c>
      <c r="GD28" s="33">
        <v>122</v>
      </c>
      <c r="GE28" s="24">
        <v>122.3</v>
      </c>
      <c r="GF28" s="33">
        <v>122.3</v>
      </c>
      <c r="GG28" s="33">
        <v>122.1</v>
      </c>
      <c r="GH28" s="33">
        <v>122.1</v>
      </c>
      <c r="GI28" s="33">
        <v>121.63000965605416</v>
      </c>
      <c r="GJ28" s="33">
        <v>121.97278777559919</v>
      </c>
      <c r="GK28" s="33">
        <v>122.1</v>
      </c>
      <c r="GL28" s="33">
        <v>121.99764250646807</v>
      </c>
      <c r="GM28" s="33">
        <v>111.7</v>
      </c>
      <c r="GN28" s="33">
        <v>111.21699666935388</v>
      </c>
      <c r="GO28" s="33">
        <v>109.3208382647984</v>
      </c>
      <c r="GP28" s="33">
        <v>109.60985415856935</v>
      </c>
      <c r="GQ28" s="33">
        <v>110.7649074659752</v>
      </c>
      <c r="GR28" s="33">
        <v>110.84244271507464</v>
      </c>
      <c r="GS28" s="33">
        <v>111.2252535936037</v>
      </c>
      <c r="GT28" s="24">
        <v>111.52831539890779</v>
      </c>
      <c r="GU28" s="24">
        <v>111.67734116828514</v>
      </c>
      <c r="GV28" s="24">
        <v>111.96258263339986</v>
      </c>
      <c r="GW28" s="24">
        <v>111.94193115635191</v>
      </c>
      <c r="GX28" s="24">
        <v>111.74121491970115</v>
      </c>
      <c r="GY28" s="24">
        <v>108.2</v>
      </c>
      <c r="GZ28" s="24">
        <v>108.7</v>
      </c>
      <c r="HA28" s="24">
        <v>109.7</v>
      </c>
      <c r="HB28" s="24">
        <v>110.7</v>
      </c>
      <c r="HC28" s="24">
        <v>109.676901699997</v>
      </c>
      <c r="HD28" s="33">
        <v>109.193729407582</v>
      </c>
      <c r="HE28" s="33">
        <v>109.236538729777</v>
      </c>
      <c r="HF28" s="33">
        <v>109.1</v>
      </c>
      <c r="HG28" s="33">
        <v>109.3</v>
      </c>
      <c r="HH28" s="33">
        <v>109.4</v>
      </c>
      <c r="HI28" s="33">
        <v>109.4</v>
      </c>
      <c r="HJ28" s="33">
        <v>109.116598313559</v>
      </c>
      <c r="HK28" s="33">
        <v>113.84633630913901</v>
      </c>
      <c r="HL28" s="33">
        <v>114</v>
      </c>
      <c r="HM28" s="33">
        <v>112.2</v>
      </c>
      <c r="HN28" s="33">
        <v>109.7</v>
      </c>
      <c r="HO28" s="33">
        <v>108.4</v>
      </c>
      <c r="HP28" s="33">
        <v>108.6</v>
      </c>
      <c r="HQ28" s="33">
        <v>108.4</v>
      </c>
      <c r="HR28" s="33">
        <v>108.4</v>
      </c>
      <c r="HS28" s="33">
        <v>109.1</v>
      </c>
      <c r="HT28" s="33">
        <v>109.4</v>
      </c>
      <c r="HU28" s="33">
        <v>109.5</v>
      </c>
      <c r="HV28" s="33">
        <v>110.2</v>
      </c>
      <c r="HW28" s="176">
        <v>109.9</v>
      </c>
      <c r="HX28" s="176">
        <v>109.9</v>
      </c>
      <c r="HY28" s="176">
        <v>110.9</v>
      </c>
      <c r="HZ28" s="176">
        <v>112.8</v>
      </c>
      <c r="IA28" s="176">
        <v>113.9</v>
      </c>
      <c r="IB28" s="176">
        <v>114.1</v>
      </c>
      <c r="IC28" s="176">
        <v>113.4</v>
      </c>
      <c r="ID28" s="176">
        <v>112.8</v>
      </c>
      <c r="IE28" s="176">
        <v>111.8</v>
      </c>
      <c r="IF28" s="176">
        <v>111</v>
      </c>
      <c r="IG28" s="176">
        <v>110.8</v>
      </c>
      <c r="IH28" s="176">
        <v>110.9</v>
      </c>
      <c r="II28" s="176">
        <v>107.8</v>
      </c>
    </row>
    <row r="29" spans="1:243" ht="15.75">
      <c r="A29" s="186"/>
      <c r="B29" s="8" t="str">
        <f>IF('0'!A1=1,"м. Київ","Kyiv city")</f>
        <v>м. Київ</v>
      </c>
      <c r="C29" s="32">
        <v>114.6</v>
      </c>
      <c r="D29" s="32">
        <v>113.9</v>
      </c>
      <c r="E29" s="32">
        <v>113.7</v>
      </c>
      <c r="F29" s="32">
        <v>112.9</v>
      </c>
      <c r="G29" s="32">
        <v>111.5</v>
      </c>
      <c r="H29" s="32">
        <v>111.1</v>
      </c>
      <c r="I29" s="32">
        <v>111.3</v>
      </c>
      <c r="J29" s="32">
        <v>110.8</v>
      </c>
      <c r="K29" s="32">
        <v>110.2</v>
      </c>
      <c r="L29" s="32">
        <v>110.2</v>
      </c>
      <c r="M29" s="32">
        <v>110.7</v>
      </c>
      <c r="N29" s="32">
        <v>109.9</v>
      </c>
      <c r="O29" s="32">
        <v>111.83759957295973</v>
      </c>
      <c r="P29" s="32">
        <v>109.1</v>
      </c>
      <c r="Q29" s="32">
        <v>108</v>
      </c>
      <c r="R29" s="32">
        <v>107.5</v>
      </c>
      <c r="S29" s="32">
        <v>108.1</v>
      </c>
      <c r="T29" s="32">
        <v>108.6</v>
      </c>
      <c r="U29" s="32">
        <v>108.8</v>
      </c>
      <c r="V29" s="32">
        <v>109.5</v>
      </c>
      <c r="W29" s="32">
        <v>110.3</v>
      </c>
      <c r="X29" s="32">
        <v>110.8</v>
      </c>
      <c r="Y29" s="32">
        <v>110.5</v>
      </c>
      <c r="Z29" s="32">
        <v>110.3</v>
      </c>
      <c r="AA29" s="32">
        <v>130.96171521566876</v>
      </c>
      <c r="AB29" s="32">
        <v>132.30000000000001</v>
      </c>
      <c r="AC29" s="32">
        <v>132.9</v>
      </c>
      <c r="AD29" s="32">
        <v>132.6</v>
      </c>
      <c r="AE29" s="32">
        <v>131.4</v>
      </c>
      <c r="AF29" s="32">
        <v>130.69999999999999</v>
      </c>
      <c r="AG29" s="32">
        <v>129.5</v>
      </c>
      <c r="AH29" s="32">
        <v>128.6</v>
      </c>
      <c r="AI29" s="32">
        <v>127.7</v>
      </c>
      <c r="AJ29" s="32">
        <v>127.3</v>
      </c>
      <c r="AK29" s="32">
        <v>127.5</v>
      </c>
      <c r="AL29" s="32">
        <v>127.4</v>
      </c>
      <c r="AM29" s="32">
        <v>108.85316215846801</v>
      </c>
      <c r="AN29" s="32">
        <v>112.4</v>
      </c>
      <c r="AO29" s="32">
        <v>112.1</v>
      </c>
      <c r="AP29" s="32">
        <v>113.3</v>
      </c>
      <c r="AQ29" s="32">
        <v>114.5</v>
      </c>
      <c r="AR29" s="32">
        <v>115.6</v>
      </c>
      <c r="AS29" s="32">
        <v>116.3</v>
      </c>
      <c r="AT29" s="32">
        <v>116.6</v>
      </c>
      <c r="AU29" s="32">
        <v>117.1</v>
      </c>
      <c r="AV29" s="32">
        <v>117.8</v>
      </c>
      <c r="AW29" s="32">
        <v>118.5</v>
      </c>
      <c r="AX29" s="32">
        <v>119.7</v>
      </c>
      <c r="AY29" s="32">
        <v>124.2</v>
      </c>
      <c r="AZ29" s="32">
        <v>123.8</v>
      </c>
      <c r="BA29" s="32">
        <v>125</v>
      </c>
      <c r="BB29" s="32">
        <v>126.5</v>
      </c>
      <c r="BC29" s="32">
        <v>125.8</v>
      </c>
      <c r="BD29" s="32">
        <v>124.3</v>
      </c>
      <c r="BE29" s="32">
        <v>123.7</v>
      </c>
      <c r="BF29" s="32">
        <v>123.5</v>
      </c>
      <c r="BG29" s="32">
        <v>122.8</v>
      </c>
      <c r="BH29" s="32">
        <v>122</v>
      </c>
      <c r="BI29" s="32">
        <v>121.5</v>
      </c>
      <c r="BJ29" s="32">
        <v>121</v>
      </c>
      <c r="BK29" s="32">
        <v>120.2</v>
      </c>
      <c r="BL29" s="32">
        <v>115.2</v>
      </c>
      <c r="BM29" s="32">
        <v>115.2</v>
      </c>
      <c r="BN29" s="32">
        <v>112.4</v>
      </c>
      <c r="BO29" s="32">
        <v>112.3</v>
      </c>
      <c r="BP29" s="32">
        <v>112</v>
      </c>
      <c r="BQ29" s="32">
        <v>112</v>
      </c>
      <c r="BR29" s="32">
        <v>112.1</v>
      </c>
      <c r="BS29" s="32">
        <v>112.4</v>
      </c>
      <c r="BT29" s="32">
        <v>112.8</v>
      </c>
      <c r="BU29" s="32">
        <v>112.7</v>
      </c>
      <c r="BV29" s="32">
        <v>112.3</v>
      </c>
      <c r="BW29" s="32">
        <v>111.8</v>
      </c>
      <c r="BX29" s="32">
        <v>115.6</v>
      </c>
      <c r="BY29" s="32">
        <v>114.6</v>
      </c>
      <c r="BZ29" s="32">
        <v>115.4</v>
      </c>
      <c r="CA29" s="32">
        <v>114.1</v>
      </c>
      <c r="CB29" s="32">
        <v>112.9</v>
      </c>
      <c r="CC29" s="32">
        <v>112.3</v>
      </c>
      <c r="CD29" s="32">
        <v>111.4</v>
      </c>
      <c r="CE29" s="32">
        <v>110.8</v>
      </c>
      <c r="CF29" s="32">
        <v>110.1</v>
      </c>
      <c r="CG29" s="32">
        <v>109.2</v>
      </c>
      <c r="CH29" s="32">
        <v>107.8</v>
      </c>
      <c r="CI29" s="32">
        <v>87.8</v>
      </c>
      <c r="CJ29" s="32">
        <v>86.7</v>
      </c>
      <c r="CK29" s="32">
        <v>87</v>
      </c>
      <c r="CL29" s="32">
        <v>87.4</v>
      </c>
      <c r="CM29" s="32">
        <v>87.8</v>
      </c>
      <c r="CN29" s="32">
        <v>87.8</v>
      </c>
      <c r="CO29" s="32">
        <v>88</v>
      </c>
      <c r="CP29" s="32">
        <v>88</v>
      </c>
      <c r="CQ29" s="32">
        <v>88.2</v>
      </c>
      <c r="CR29" s="32">
        <v>87.9</v>
      </c>
      <c r="CS29" s="32">
        <v>87.9</v>
      </c>
      <c r="CT29" s="32">
        <v>88.2</v>
      </c>
      <c r="CU29" s="32">
        <v>101.7</v>
      </c>
      <c r="CV29" s="32">
        <v>101.1</v>
      </c>
      <c r="CW29" s="32">
        <v>102.1</v>
      </c>
      <c r="CX29" s="32">
        <v>101.5</v>
      </c>
      <c r="CY29" s="32">
        <v>101.9</v>
      </c>
      <c r="CZ29" s="32">
        <v>103.4</v>
      </c>
      <c r="DA29" s="32">
        <v>103.6</v>
      </c>
      <c r="DB29" s="32">
        <v>104</v>
      </c>
      <c r="DC29" s="32">
        <v>103.8</v>
      </c>
      <c r="DD29" s="32">
        <v>104</v>
      </c>
      <c r="DE29" s="32">
        <v>104.7</v>
      </c>
      <c r="DF29" s="32">
        <v>105.2</v>
      </c>
      <c r="DG29" s="32">
        <v>106.9</v>
      </c>
      <c r="DH29" s="32">
        <v>106.9</v>
      </c>
      <c r="DI29" s="32">
        <v>106.1</v>
      </c>
      <c r="DJ29" s="32">
        <v>106.8</v>
      </c>
      <c r="DK29" s="32">
        <v>106.5</v>
      </c>
      <c r="DL29" s="32">
        <v>105.4</v>
      </c>
      <c r="DM29" s="32">
        <v>105.3</v>
      </c>
      <c r="DN29" s="32">
        <v>105.5</v>
      </c>
      <c r="DO29" s="32">
        <v>105.7</v>
      </c>
      <c r="DP29" s="32">
        <v>106</v>
      </c>
      <c r="DQ29" s="32">
        <v>106.1</v>
      </c>
      <c r="DR29" s="32">
        <v>106.3</v>
      </c>
      <c r="DS29" s="32">
        <v>113.5</v>
      </c>
      <c r="DT29" s="32">
        <v>115.3</v>
      </c>
      <c r="DU29" s="32">
        <v>115.1</v>
      </c>
      <c r="DV29" s="32">
        <v>115.1</v>
      </c>
      <c r="DW29" s="32">
        <v>114.9</v>
      </c>
      <c r="DX29" s="32">
        <v>114.5</v>
      </c>
      <c r="DY29" s="32">
        <v>113.9</v>
      </c>
      <c r="DZ29" s="32">
        <v>113.4</v>
      </c>
      <c r="EA29" s="32">
        <v>113.2</v>
      </c>
      <c r="EB29" s="32">
        <v>113</v>
      </c>
      <c r="EC29" s="32">
        <v>112.8</v>
      </c>
      <c r="ED29" s="32">
        <v>112.5</v>
      </c>
      <c r="EE29" s="32">
        <v>108</v>
      </c>
      <c r="EF29" s="32">
        <v>107.8</v>
      </c>
      <c r="EG29" s="32">
        <v>108</v>
      </c>
      <c r="EH29" s="32">
        <v>107.9</v>
      </c>
      <c r="EI29" s="32">
        <v>108.5</v>
      </c>
      <c r="EJ29" s="32">
        <v>108.5</v>
      </c>
      <c r="EK29" s="32">
        <v>108.8</v>
      </c>
      <c r="EL29" s="32">
        <v>108.9</v>
      </c>
      <c r="EM29" s="32">
        <v>108.8</v>
      </c>
      <c r="EN29" s="32">
        <v>108.5</v>
      </c>
      <c r="EO29" s="32">
        <v>108.3</v>
      </c>
      <c r="EP29" s="32">
        <v>107.8</v>
      </c>
      <c r="EQ29" s="32">
        <v>103.3</v>
      </c>
      <c r="ER29" s="32">
        <v>103.4</v>
      </c>
      <c r="ES29" s="32">
        <v>102.6</v>
      </c>
      <c r="ET29" s="32">
        <v>101.8</v>
      </c>
      <c r="EU29" s="32">
        <v>100.3</v>
      </c>
      <c r="EV29" s="32">
        <v>99.3</v>
      </c>
      <c r="EW29" s="32">
        <v>98.6</v>
      </c>
      <c r="EX29" s="32">
        <v>97.6</v>
      </c>
      <c r="EY29" s="32">
        <v>96.7</v>
      </c>
      <c r="EZ29" s="32">
        <v>95.9</v>
      </c>
      <c r="FA29" s="32">
        <v>95.1</v>
      </c>
      <c r="FB29" s="32">
        <v>94.5</v>
      </c>
      <c r="FC29" s="32">
        <v>84.3</v>
      </c>
      <c r="FD29" s="32">
        <v>85.4</v>
      </c>
      <c r="FE29" s="32">
        <v>83</v>
      </c>
      <c r="FF29" s="32">
        <v>81.8</v>
      </c>
      <c r="FG29" s="32">
        <v>80.8</v>
      </c>
      <c r="FH29" s="32">
        <v>80.7</v>
      </c>
      <c r="FI29" s="32">
        <v>80.7</v>
      </c>
      <c r="FJ29" s="32">
        <v>81.3</v>
      </c>
      <c r="FK29" s="32">
        <v>81.900000000000006</v>
      </c>
      <c r="FL29" s="32">
        <v>82.7</v>
      </c>
      <c r="FM29" s="33">
        <v>83.3</v>
      </c>
      <c r="FN29" s="33">
        <v>84.2</v>
      </c>
      <c r="FO29" s="33">
        <v>94.7</v>
      </c>
      <c r="FP29" s="33">
        <v>97.1</v>
      </c>
      <c r="FQ29" s="33">
        <v>101.4</v>
      </c>
      <c r="FR29" s="33">
        <v>103.2</v>
      </c>
      <c r="FS29" s="33">
        <v>110.8</v>
      </c>
      <c r="FT29" s="33">
        <v>112.4</v>
      </c>
      <c r="FU29" s="33">
        <v>112.98690511180706</v>
      </c>
      <c r="FV29" s="33">
        <v>113.7</v>
      </c>
      <c r="FW29" s="33">
        <v>114.2</v>
      </c>
      <c r="FX29" s="33">
        <v>113.9</v>
      </c>
      <c r="FY29" s="33">
        <v>113.9</v>
      </c>
      <c r="FZ29" s="33">
        <v>114.28137358346704</v>
      </c>
      <c r="GA29" s="33">
        <v>114.6</v>
      </c>
      <c r="GB29" s="24">
        <v>111.3</v>
      </c>
      <c r="GC29" s="24">
        <v>112.1</v>
      </c>
      <c r="GD29" s="33">
        <v>112.5</v>
      </c>
      <c r="GE29" s="24">
        <v>112.2</v>
      </c>
      <c r="GF29" s="33">
        <v>111.5</v>
      </c>
      <c r="GG29" s="33">
        <v>111.4</v>
      </c>
      <c r="GH29" s="33">
        <v>111</v>
      </c>
      <c r="GI29" s="33">
        <v>110.81981397789941</v>
      </c>
      <c r="GJ29" s="33">
        <v>111.07197735860393</v>
      </c>
      <c r="GK29" s="33">
        <v>111.3</v>
      </c>
      <c r="GL29" s="33">
        <v>111.31796639292546</v>
      </c>
      <c r="GM29" s="33">
        <v>110</v>
      </c>
      <c r="GN29" s="33">
        <v>109.22702888914928</v>
      </c>
      <c r="GO29" s="33">
        <v>108.56332861735885</v>
      </c>
      <c r="GP29" s="33">
        <v>108.35329874359817</v>
      </c>
      <c r="GQ29" s="33">
        <v>109.3284846079537</v>
      </c>
      <c r="GR29" s="33">
        <v>109.66264399438521</v>
      </c>
      <c r="GS29" s="33">
        <v>110.01003870979345</v>
      </c>
      <c r="GT29" s="24">
        <v>110.47789141057554</v>
      </c>
      <c r="GU29" s="24">
        <v>110.42032070529753</v>
      </c>
      <c r="GV29" s="24">
        <v>110.48049726196625</v>
      </c>
      <c r="GW29" s="24">
        <v>110.35955136181053</v>
      </c>
      <c r="GX29" s="24">
        <v>110.16130454301283</v>
      </c>
      <c r="GY29" s="24">
        <v>108.2</v>
      </c>
      <c r="GZ29" s="24">
        <v>109.2</v>
      </c>
      <c r="HA29" s="24">
        <v>110.1</v>
      </c>
      <c r="HB29" s="24">
        <v>110.4</v>
      </c>
      <c r="HC29" s="24">
        <v>109.113429613709</v>
      </c>
      <c r="HD29" s="33">
        <v>108.674488221148</v>
      </c>
      <c r="HE29" s="33">
        <v>108.54790780114701</v>
      </c>
      <c r="HF29" s="33">
        <v>108.3</v>
      </c>
      <c r="HG29" s="33">
        <v>108.1</v>
      </c>
      <c r="HH29" s="33">
        <v>108.1</v>
      </c>
      <c r="HI29" s="33">
        <v>108.3</v>
      </c>
      <c r="HJ29" s="33">
        <v>108.40041880735301</v>
      </c>
      <c r="HK29" s="33">
        <v>111.930774255781</v>
      </c>
      <c r="HL29" s="33">
        <v>111.2</v>
      </c>
      <c r="HM29" s="33">
        <v>109.9</v>
      </c>
      <c r="HN29" s="33">
        <v>105.8</v>
      </c>
      <c r="HO29" s="33">
        <v>104.3</v>
      </c>
      <c r="HP29" s="33">
        <v>103.8</v>
      </c>
      <c r="HQ29" s="33">
        <v>103.5</v>
      </c>
      <c r="HR29" s="33">
        <v>103.6</v>
      </c>
      <c r="HS29" s="33">
        <v>104</v>
      </c>
      <c r="HT29" s="33">
        <v>104.4</v>
      </c>
      <c r="HU29" s="33">
        <v>104.5</v>
      </c>
      <c r="HV29" s="33">
        <v>105</v>
      </c>
      <c r="HW29" s="176">
        <v>104.1</v>
      </c>
      <c r="HX29" s="176">
        <v>104.4</v>
      </c>
      <c r="HY29" s="176">
        <v>104.2</v>
      </c>
      <c r="HZ29" s="176">
        <v>108.8</v>
      </c>
      <c r="IA29" s="176">
        <v>110.1</v>
      </c>
      <c r="IB29" s="176">
        <v>110.8</v>
      </c>
      <c r="IC29" s="176">
        <v>110.9</v>
      </c>
      <c r="ID29" s="176">
        <v>110.8</v>
      </c>
      <c r="IE29" s="176">
        <v>110.5</v>
      </c>
      <c r="IF29" s="176">
        <v>110</v>
      </c>
      <c r="IG29" s="176">
        <v>109.9</v>
      </c>
      <c r="IH29" s="176">
        <v>110.1</v>
      </c>
      <c r="II29" s="176">
        <v>110.2</v>
      </c>
    </row>
    <row r="30" spans="1:243" ht="15.75">
      <c r="A30" s="187"/>
      <c r="B30" s="9" t="str">
        <f>IF('0'!A1=1,"м. Севастополь","Sevastopol city")</f>
        <v>м. Севастополь</v>
      </c>
      <c r="C30" s="32">
        <v>111</v>
      </c>
      <c r="D30" s="32">
        <v>109.9</v>
      </c>
      <c r="E30" s="32">
        <v>111.6</v>
      </c>
      <c r="F30" s="32">
        <v>110.2</v>
      </c>
      <c r="G30" s="32">
        <v>110.4</v>
      </c>
      <c r="H30" s="32">
        <v>111</v>
      </c>
      <c r="I30" s="32">
        <v>112.6</v>
      </c>
      <c r="J30" s="32">
        <v>114.1</v>
      </c>
      <c r="K30" s="32">
        <v>115.5</v>
      </c>
      <c r="L30" s="32">
        <v>116.7</v>
      </c>
      <c r="M30" s="32">
        <v>117.1</v>
      </c>
      <c r="N30" s="32">
        <v>117.5</v>
      </c>
      <c r="O30" s="32">
        <v>125.89626380963864</v>
      </c>
      <c r="P30" s="32">
        <v>121.8</v>
      </c>
      <c r="Q30" s="32">
        <v>118</v>
      </c>
      <c r="R30" s="32">
        <v>118.5</v>
      </c>
      <c r="S30" s="32">
        <v>118.2</v>
      </c>
      <c r="T30" s="32">
        <v>118.6</v>
      </c>
      <c r="U30" s="32">
        <v>117.9</v>
      </c>
      <c r="V30" s="32">
        <v>117.8</v>
      </c>
      <c r="W30" s="32">
        <v>117.8</v>
      </c>
      <c r="X30" s="32">
        <v>117.8</v>
      </c>
      <c r="Y30" s="32">
        <v>117.4</v>
      </c>
      <c r="Z30" s="32">
        <v>117.2</v>
      </c>
      <c r="AA30" s="32">
        <v>119.64173523063948</v>
      </c>
      <c r="AB30" s="32">
        <v>125.6</v>
      </c>
      <c r="AC30" s="32">
        <v>128</v>
      </c>
      <c r="AD30" s="32">
        <v>129.4</v>
      </c>
      <c r="AE30" s="32">
        <v>128.9</v>
      </c>
      <c r="AF30" s="32">
        <v>127.1</v>
      </c>
      <c r="AG30" s="32">
        <v>125.6</v>
      </c>
      <c r="AH30" s="32">
        <v>124.1</v>
      </c>
      <c r="AI30" s="32">
        <v>123.3</v>
      </c>
      <c r="AJ30" s="32">
        <v>122.2</v>
      </c>
      <c r="AK30" s="32">
        <v>122.2</v>
      </c>
      <c r="AL30" s="32">
        <v>121.7</v>
      </c>
      <c r="AM30" s="32">
        <v>109.89181867782273</v>
      </c>
      <c r="AN30" s="32">
        <v>113.2</v>
      </c>
      <c r="AO30" s="32">
        <v>113.9</v>
      </c>
      <c r="AP30" s="32">
        <v>113.4</v>
      </c>
      <c r="AQ30" s="32">
        <v>115</v>
      </c>
      <c r="AR30" s="32">
        <v>116.2</v>
      </c>
      <c r="AS30" s="32">
        <v>117.2</v>
      </c>
      <c r="AT30" s="32">
        <v>117.2</v>
      </c>
      <c r="AU30" s="32">
        <v>117.7</v>
      </c>
      <c r="AV30" s="32">
        <v>118.8</v>
      </c>
      <c r="AW30" s="32">
        <v>119.3</v>
      </c>
      <c r="AX30" s="32">
        <v>120.8</v>
      </c>
      <c r="AY30" s="32">
        <v>120.4</v>
      </c>
      <c r="AZ30" s="32">
        <v>116.1</v>
      </c>
      <c r="BA30" s="32">
        <v>118.1</v>
      </c>
      <c r="BB30" s="32">
        <v>119.6</v>
      </c>
      <c r="BC30" s="32">
        <v>118.7</v>
      </c>
      <c r="BD30" s="32">
        <v>118.1</v>
      </c>
      <c r="BE30" s="32">
        <v>117.1</v>
      </c>
      <c r="BF30" s="32">
        <v>117.1</v>
      </c>
      <c r="BG30" s="32">
        <v>116</v>
      </c>
      <c r="BH30" s="32">
        <v>114.5</v>
      </c>
      <c r="BI30" s="32">
        <v>113.6</v>
      </c>
      <c r="BJ30" s="32">
        <v>112.5</v>
      </c>
      <c r="BK30" s="32">
        <v>113.1</v>
      </c>
      <c r="BL30" s="32">
        <v>114.4</v>
      </c>
      <c r="BM30" s="32">
        <v>112.8</v>
      </c>
      <c r="BN30" s="32">
        <v>111.1</v>
      </c>
      <c r="BO30" s="32">
        <v>111.9</v>
      </c>
      <c r="BP30" s="32">
        <v>112</v>
      </c>
      <c r="BQ30" s="32">
        <v>112.7</v>
      </c>
      <c r="BR30" s="32">
        <v>113</v>
      </c>
      <c r="BS30" s="32">
        <v>113.3</v>
      </c>
      <c r="BT30" s="32">
        <v>113.9</v>
      </c>
      <c r="BU30" s="32">
        <v>114.1</v>
      </c>
      <c r="BV30" s="32">
        <v>113.6</v>
      </c>
      <c r="BW30" s="32">
        <v>114.3</v>
      </c>
      <c r="BX30" s="32">
        <v>113.6</v>
      </c>
      <c r="BY30" s="32">
        <v>111.6</v>
      </c>
      <c r="BZ30" s="32">
        <v>109.5</v>
      </c>
      <c r="CA30" s="32">
        <v>107.7</v>
      </c>
      <c r="CB30" s="32">
        <v>107.5</v>
      </c>
      <c r="CC30" s="32">
        <v>107</v>
      </c>
      <c r="CD30" s="32">
        <v>106.1</v>
      </c>
      <c r="CE30" s="32">
        <v>105.8</v>
      </c>
      <c r="CF30" s="32">
        <v>105.7</v>
      </c>
      <c r="CG30" s="32">
        <v>105.3</v>
      </c>
      <c r="CH30" s="32">
        <v>105.5</v>
      </c>
      <c r="CI30" s="32">
        <v>92.4</v>
      </c>
      <c r="CJ30" s="32">
        <v>91.7</v>
      </c>
      <c r="CK30" s="32">
        <v>92.9</v>
      </c>
      <c r="CL30" s="32">
        <v>94.3</v>
      </c>
      <c r="CM30" s="32">
        <v>95.5</v>
      </c>
      <c r="CN30" s="32">
        <v>95.5</v>
      </c>
      <c r="CO30" s="32">
        <v>94.9</v>
      </c>
      <c r="CP30" s="32">
        <v>94.8</v>
      </c>
      <c r="CQ30" s="32">
        <v>94.5</v>
      </c>
      <c r="CR30" s="32">
        <v>94.1</v>
      </c>
      <c r="CS30" s="32">
        <v>94.1</v>
      </c>
      <c r="CT30" s="32">
        <v>94.4</v>
      </c>
      <c r="CU30" s="32">
        <v>107.7</v>
      </c>
      <c r="CV30" s="32">
        <v>105.4</v>
      </c>
      <c r="CW30" s="32">
        <v>104.7</v>
      </c>
      <c r="CX30" s="32">
        <v>104.2</v>
      </c>
      <c r="CY30" s="32">
        <v>103.9</v>
      </c>
      <c r="CZ30" s="32">
        <v>105.3</v>
      </c>
      <c r="DA30" s="32">
        <v>105.9</v>
      </c>
      <c r="DB30" s="32">
        <v>106.4</v>
      </c>
      <c r="DC30" s="32">
        <v>106.4</v>
      </c>
      <c r="DD30" s="32">
        <v>106.5</v>
      </c>
      <c r="DE30" s="32">
        <v>106.7</v>
      </c>
      <c r="DF30" s="32">
        <v>106.8</v>
      </c>
      <c r="DG30" s="32">
        <v>100.9</v>
      </c>
      <c r="DH30" s="32">
        <v>104.4</v>
      </c>
      <c r="DI30" s="32">
        <v>104.1</v>
      </c>
      <c r="DJ30" s="32">
        <v>104</v>
      </c>
      <c r="DK30" s="32">
        <v>103.4</v>
      </c>
      <c r="DL30" s="32">
        <v>102.3</v>
      </c>
      <c r="DM30" s="32">
        <v>102.1</v>
      </c>
      <c r="DN30" s="32">
        <v>101.9</v>
      </c>
      <c r="DO30" s="32">
        <v>102.2</v>
      </c>
      <c r="DP30" s="32">
        <v>102.6</v>
      </c>
      <c r="DQ30" s="32">
        <v>102.8</v>
      </c>
      <c r="DR30" s="32">
        <v>102.8</v>
      </c>
      <c r="DS30" s="32">
        <v>111.1</v>
      </c>
      <c r="DT30" s="32">
        <v>111</v>
      </c>
      <c r="DU30" s="32">
        <v>112</v>
      </c>
      <c r="DV30" s="32">
        <v>112.8</v>
      </c>
      <c r="DW30" s="32">
        <v>114.5</v>
      </c>
      <c r="DX30" s="32">
        <v>114.6</v>
      </c>
      <c r="DY30" s="32">
        <v>114.5</v>
      </c>
      <c r="DZ30" s="32">
        <v>114.1</v>
      </c>
      <c r="EA30" s="32">
        <v>113.9</v>
      </c>
      <c r="EB30" s="32">
        <v>113.9</v>
      </c>
      <c r="EC30" s="32">
        <v>114.2</v>
      </c>
      <c r="ED30" s="32">
        <v>114.9</v>
      </c>
      <c r="EE30" s="32">
        <v>106.9</v>
      </c>
      <c r="EF30" s="32">
        <v>106.7</v>
      </c>
      <c r="EG30" s="32">
        <v>107.8</v>
      </c>
      <c r="EH30" s="32">
        <v>107.7</v>
      </c>
      <c r="EI30" s="32">
        <v>107.5</v>
      </c>
      <c r="EJ30" s="32">
        <v>107.8</v>
      </c>
      <c r="EK30" s="32">
        <v>107.5</v>
      </c>
      <c r="EL30" s="32">
        <v>108.3</v>
      </c>
      <c r="EM30" s="32">
        <v>108.3</v>
      </c>
      <c r="EN30" s="32">
        <v>108.1</v>
      </c>
      <c r="EO30" s="32">
        <v>108.1</v>
      </c>
      <c r="EP30" s="32">
        <v>108</v>
      </c>
      <c r="EQ30" s="32" t="s">
        <v>0</v>
      </c>
      <c r="ER30" s="32" t="s">
        <v>0</v>
      </c>
      <c r="ES30" s="32" t="s">
        <v>0</v>
      </c>
      <c r="ET30" s="32" t="s">
        <v>0</v>
      </c>
      <c r="EU30" s="32" t="s">
        <v>0</v>
      </c>
      <c r="EV30" s="32" t="s">
        <v>0</v>
      </c>
      <c r="EW30" s="32" t="s">
        <v>0</v>
      </c>
      <c r="EX30" s="32" t="s">
        <v>0</v>
      </c>
      <c r="EY30" s="32" t="s">
        <v>0</v>
      </c>
      <c r="EZ30" s="32" t="s">
        <v>0</v>
      </c>
      <c r="FA30" s="32" t="s">
        <v>0</v>
      </c>
      <c r="FB30" s="32" t="s">
        <v>0</v>
      </c>
      <c r="FC30" s="32" t="s">
        <v>0</v>
      </c>
      <c r="FD30" s="32" t="s">
        <v>0</v>
      </c>
      <c r="FE30" s="32" t="s">
        <v>0</v>
      </c>
      <c r="FF30" s="32" t="s">
        <v>0</v>
      </c>
      <c r="FG30" s="32" t="s">
        <v>0</v>
      </c>
      <c r="FH30" s="32" t="s">
        <v>0</v>
      </c>
      <c r="FI30" s="32" t="s">
        <v>0</v>
      </c>
      <c r="FJ30" s="32" t="s">
        <v>0</v>
      </c>
      <c r="FK30" s="32" t="s">
        <v>0</v>
      </c>
      <c r="FL30" s="32" t="s">
        <v>0</v>
      </c>
      <c r="FM30" s="32" t="s">
        <v>0</v>
      </c>
      <c r="FN30" s="47"/>
      <c r="FO30" s="32" t="s">
        <v>0</v>
      </c>
      <c r="FP30" s="32" t="s">
        <v>0</v>
      </c>
      <c r="FQ30" s="32" t="s">
        <v>0</v>
      </c>
      <c r="FR30" s="32" t="s">
        <v>0</v>
      </c>
      <c r="FS30" s="32" t="s">
        <v>0</v>
      </c>
      <c r="FT30" s="32" t="s">
        <v>0</v>
      </c>
      <c r="FU30" s="32" t="s">
        <v>0</v>
      </c>
      <c r="FV30" s="32" t="s">
        <v>0</v>
      </c>
      <c r="FW30" s="32" t="s">
        <v>0</v>
      </c>
      <c r="FX30" s="32" t="s">
        <v>0</v>
      </c>
      <c r="FY30" s="32" t="s">
        <v>0</v>
      </c>
      <c r="FZ30" s="32" t="s">
        <v>0</v>
      </c>
      <c r="GA30" s="32" t="s">
        <v>0</v>
      </c>
      <c r="GB30" s="169" t="s">
        <v>0</v>
      </c>
      <c r="GC30" s="169" t="s">
        <v>0</v>
      </c>
      <c r="GD30" s="32" t="s">
        <v>0</v>
      </c>
      <c r="GE30" s="169" t="s">
        <v>0</v>
      </c>
      <c r="GF30" s="32" t="s">
        <v>0</v>
      </c>
      <c r="GG30" s="32" t="s">
        <v>0</v>
      </c>
      <c r="GH30" s="32" t="s">
        <v>0</v>
      </c>
      <c r="GI30" s="32" t="s">
        <v>0</v>
      </c>
      <c r="GJ30" s="32" t="s">
        <v>0</v>
      </c>
      <c r="GK30" s="32" t="s">
        <v>0</v>
      </c>
      <c r="GL30" s="32" t="s">
        <v>0</v>
      </c>
      <c r="GM30" s="32" t="s">
        <v>0</v>
      </c>
      <c r="GN30" s="32" t="s">
        <v>0</v>
      </c>
      <c r="GO30" s="32" t="s">
        <v>0</v>
      </c>
      <c r="GP30" s="32" t="s">
        <v>0</v>
      </c>
      <c r="GQ30" s="32" t="s">
        <v>0</v>
      </c>
      <c r="GR30" s="32" t="s">
        <v>0</v>
      </c>
      <c r="GS30" s="32" t="s">
        <v>0</v>
      </c>
      <c r="GT30" s="169" t="s">
        <v>0</v>
      </c>
      <c r="GU30" s="169" t="s">
        <v>0</v>
      </c>
      <c r="GV30" s="169" t="s">
        <v>0</v>
      </c>
      <c r="GW30" s="169" t="s">
        <v>0</v>
      </c>
      <c r="GX30" s="169" t="s">
        <v>0</v>
      </c>
      <c r="GY30" s="169" t="s">
        <v>0</v>
      </c>
      <c r="GZ30" s="169" t="s">
        <v>0</v>
      </c>
      <c r="HA30" s="169" t="s">
        <v>0</v>
      </c>
      <c r="HB30" s="169" t="s">
        <v>0</v>
      </c>
      <c r="HC30" s="169" t="s">
        <v>0</v>
      </c>
      <c r="HD30" s="169" t="s">
        <v>0</v>
      </c>
      <c r="HE30" s="169" t="s">
        <v>0</v>
      </c>
      <c r="HF30" s="169" t="s">
        <v>0</v>
      </c>
      <c r="HG30" s="169" t="s">
        <v>0</v>
      </c>
      <c r="HH30" s="169" t="s">
        <v>0</v>
      </c>
      <c r="HI30" s="169" t="s">
        <v>0</v>
      </c>
      <c r="HJ30" s="169" t="s">
        <v>0</v>
      </c>
      <c r="HK30" s="169" t="s">
        <v>0</v>
      </c>
      <c r="HL30" s="169" t="s">
        <v>0</v>
      </c>
      <c r="HM30" s="169" t="s">
        <v>0</v>
      </c>
      <c r="HN30" s="169" t="s">
        <v>0</v>
      </c>
      <c r="HO30" s="169" t="s">
        <v>0</v>
      </c>
      <c r="HP30" s="169" t="s">
        <v>0</v>
      </c>
      <c r="HQ30" s="169" t="s">
        <v>0</v>
      </c>
      <c r="HR30" s="169" t="s">
        <v>0</v>
      </c>
      <c r="HS30" s="169" t="s">
        <v>0</v>
      </c>
      <c r="HT30" s="169" t="s">
        <v>0</v>
      </c>
      <c r="HU30" s="169" t="s">
        <v>0</v>
      </c>
      <c r="HV30" s="169" t="s">
        <v>0</v>
      </c>
      <c r="HW30" s="169" t="s">
        <v>0</v>
      </c>
      <c r="HX30" s="169" t="s">
        <v>0</v>
      </c>
      <c r="HY30" s="169" t="s">
        <v>0</v>
      </c>
      <c r="HZ30" s="169" t="s">
        <v>0</v>
      </c>
      <c r="IA30" s="169" t="s">
        <v>0</v>
      </c>
      <c r="IB30" s="169" t="s">
        <v>0</v>
      </c>
      <c r="IC30" s="169" t="s">
        <v>0</v>
      </c>
      <c r="ID30" s="169" t="s">
        <v>0</v>
      </c>
      <c r="IE30" s="169" t="s">
        <v>0</v>
      </c>
      <c r="IF30" s="169" t="s">
        <v>0</v>
      </c>
      <c r="IG30" s="169" t="s">
        <v>0</v>
      </c>
      <c r="IH30" s="169" t="s">
        <v>0</v>
      </c>
      <c r="II30" s="169" t="s">
        <v>0</v>
      </c>
    </row>
    <row r="31" spans="1:243">
      <c r="A31" s="10"/>
      <c r="B31" s="45"/>
    </row>
    <row r="32" spans="1:243" s="25" customFormat="1">
      <c r="A32" s="12" t="str">
        <f>IF('0'!A1=1,"*Починаючи з квітня 2014 року дані наведено без урахування тимчасово окупованої території Автономної Республіки Крим, м. Севастополя,  а з січня 2015 року також без частини зони проведення антитерористичної операції.","*Since April 2014 excluding the temporarily occupied territory of the Autonomous Republic of Crimea and the city of Sevastopol, since January 2015 excluding part of the anti-terrorist operation zone.")</f>
        <v>*Починаючи з квітня 2014 року дані наведено без урахування тимчасово окупованої території Автономної Республіки Крим, м. Севастополя,  а з січня 2015 року також без частини зони проведення антитерористичної операції.</v>
      </c>
      <c r="B32" s="13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7"/>
      <c r="AX32" s="27"/>
      <c r="AY32" s="27"/>
      <c r="AZ32" s="27"/>
      <c r="BA32" s="27"/>
      <c r="BB32" s="28"/>
      <c r="BC32" s="28"/>
    </row>
    <row r="33" spans="1:176" s="25" customFormat="1">
      <c r="A33" s="12" t="str">
        <f>IF('0'!A1=1,"**Починаючи з липня 2014 року дані можуть бути уточнені.","**Since July 2014 the data can be corrected .")</f>
        <v>**Починаючи з липня 2014 року дані можуть бути уточнені.</v>
      </c>
      <c r="B33" s="13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7"/>
      <c r="FN33" s="27"/>
      <c r="FO33" s="27"/>
      <c r="FP33" s="27"/>
      <c r="FQ33" s="40"/>
      <c r="FT33" s="41"/>
    </row>
  </sheetData>
  <sheetProtection algorithmName="SHA-512" hashValue="qXqCYjuEmmhqqQzpNNwrz9tq6VsuYJKskH4rYKHjqHgd3lvGUvw0lACUGHryzZOrdWB1TZB5H0f5MSaenb2eZA==" saltValue="NaS3BSHS0E0hGsq9ePN+zw==" spinCount="100000" sheet="1" formatCells="0"/>
  <mergeCells count="1">
    <mergeCell ref="A4:A30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0</vt:lpstr>
      <vt:lpstr>1</vt:lpstr>
      <vt:lpstr>2</vt:lpstr>
      <vt:lpstr>3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Федоренко Марина Василівна</cp:lastModifiedBy>
  <cp:lastPrinted>2015-10-30T12:28:47Z</cp:lastPrinted>
  <dcterms:created xsi:type="dcterms:W3CDTF">2008-08-15T07:59:50Z</dcterms:created>
  <dcterms:modified xsi:type="dcterms:W3CDTF">2022-03-03T09:21:28Z</dcterms:modified>
</cp:coreProperties>
</file>